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tabRatio="884" activeTab="4"/>
  </bookViews>
  <sheets>
    <sheet name="1 доходы" sheetId="4" r:id="rId1"/>
    <sheet name="2 админ" sheetId="5" r:id="rId2"/>
    <sheet name="3 админ ист" sheetId="6" r:id="rId3"/>
    <sheet name="4 ист внут фин" sheetId="7" r:id="rId4"/>
    <sheet name="5 свод расх" sheetId="8" r:id="rId5"/>
    <sheet name="6 вед клас расх" sheetId="9" r:id="rId6"/>
    <sheet name="0104 244" sheetId="23" r:id="rId7"/>
    <sheet name="0104 851" sheetId="24" r:id="rId8"/>
    <sheet name="0104 852" sheetId="25" r:id="rId9"/>
    <sheet name="прил 7 по целевым" sheetId="21" r:id="rId10"/>
    <sheet name="8 передав полном" sheetId="10" r:id="rId11"/>
    <sheet name="9 прогр" sheetId="11" r:id="rId12"/>
    <sheet name="10 мун долг" sheetId="12" r:id="rId13"/>
    <sheet name="11 внутр заимс" sheetId="16" r:id="rId14"/>
    <sheet name="13 гарант19" sheetId="18" r:id="rId15"/>
    <sheet name="14 гарант20" sheetId="19" r:id="rId16"/>
    <sheet name="14 гарант21" sheetId="13" r:id="rId17"/>
    <sheet name="Лист1" sheetId="22" r:id="rId18"/>
  </sheets>
  <definedNames>
    <definedName name="_xlnm.Print_Area" localSheetId="12">'10 мун долг'!$A$1:$F$27</definedName>
    <definedName name="_xlnm.Print_Area" localSheetId="2">'3 админ ист'!$A$1:$E$23</definedName>
  </definedNames>
  <calcPr calcId="162913"/>
</workbook>
</file>

<file path=xl/calcChain.xml><?xml version="1.0" encoding="utf-8"?>
<calcChain xmlns="http://schemas.openxmlformats.org/spreadsheetml/2006/main">
  <c r="C40" i="4" l="1"/>
  <c r="D18" i="4" l="1"/>
  <c r="E47" i="21" l="1"/>
  <c r="D47" i="21"/>
  <c r="F57" i="21"/>
  <c r="E57" i="21"/>
  <c r="D57" i="21"/>
  <c r="E26" i="8"/>
  <c r="D26" i="8"/>
  <c r="C26" i="8"/>
  <c r="C24" i="8" s="1"/>
  <c r="H57" i="9"/>
  <c r="I57" i="9"/>
  <c r="G57" i="9"/>
  <c r="I66" i="9"/>
  <c r="H66" i="9"/>
  <c r="G66" i="9"/>
  <c r="I62" i="9"/>
  <c r="I61" i="9" s="1"/>
  <c r="H62" i="9"/>
  <c r="H61" i="9"/>
  <c r="G62" i="9"/>
  <c r="G61" i="9" s="1"/>
  <c r="C4" i="24" l="1"/>
  <c r="E4" i="23"/>
  <c r="E3" i="23"/>
  <c r="E5" i="23" s="1"/>
  <c r="E21" i="23" s="1"/>
  <c r="D26" i="21" l="1"/>
  <c r="D25" i="21" s="1"/>
  <c r="E25" i="21"/>
  <c r="F25" i="21"/>
  <c r="D16" i="8"/>
  <c r="I29" i="9"/>
  <c r="E16" i="8" s="1"/>
  <c r="G29" i="9"/>
  <c r="C16" i="8" s="1"/>
  <c r="H29" i="9"/>
  <c r="E44" i="21" l="1"/>
  <c r="E43" i="21" s="1"/>
  <c r="F44" i="21"/>
  <c r="F43" i="21" s="1"/>
  <c r="D44" i="21"/>
  <c r="D43" i="21" s="1"/>
  <c r="E42" i="21"/>
  <c r="E41" i="21" s="1"/>
  <c r="F42" i="21"/>
  <c r="F41" i="21" s="1"/>
  <c r="D42" i="21"/>
  <c r="D41" i="21" s="1"/>
  <c r="E40" i="21"/>
  <c r="E39" i="21" s="1"/>
  <c r="F40" i="21"/>
  <c r="F39" i="21" s="1"/>
  <c r="E36" i="21"/>
  <c r="F36" i="21"/>
  <c r="E37" i="21"/>
  <c r="F37" i="21"/>
  <c r="E38" i="21"/>
  <c r="F38" i="21"/>
  <c r="D38" i="21"/>
  <c r="D37" i="21"/>
  <c r="D36" i="21"/>
  <c r="F34" i="21"/>
  <c r="E34" i="21"/>
  <c r="F33" i="21"/>
  <c r="E33" i="21"/>
  <c r="F32" i="21"/>
  <c r="E32" i="21"/>
  <c r="F31" i="21"/>
  <c r="E31" i="21"/>
  <c r="F30" i="21"/>
  <c r="F29" i="21" s="1"/>
  <c r="E30" i="21"/>
  <c r="E29" i="21" s="1"/>
  <c r="D34" i="21"/>
  <c r="D33" i="21" s="1"/>
  <c r="D32" i="21"/>
  <c r="D31" i="21"/>
  <c r="D30" i="21"/>
  <c r="E28" i="21"/>
  <c r="E27" i="21" s="1"/>
  <c r="F28" i="21"/>
  <c r="F27" i="21" s="1"/>
  <c r="D28" i="21"/>
  <c r="D27" i="21" s="1"/>
  <c r="F24" i="21"/>
  <c r="E24" i="21"/>
  <c r="F23" i="21"/>
  <c r="E23" i="21"/>
  <c r="F22" i="21"/>
  <c r="E22" i="21"/>
  <c r="F21" i="21"/>
  <c r="E21" i="21"/>
  <c r="F20" i="21"/>
  <c r="E20" i="21"/>
  <c r="F18" i="21"/>
  <c r="E18" i="21"/>
  <c r="F17" i="21"/>
  <c r="E17" i="21"/>
  <c r="D24" i="21"/>
  <c r="D23" i="21"/>
  <c r="D21" i="21"/>
  <c r="D19" i="21"/>
  <c r="D18" i="21"/>
  <c r="D17" i="21"/>
  <c r="E14" i="21"/>
  <c r="F14" i="21"/>
  <c r="E15" i="21"/>
  <c r="F15" i="21"/>
  <c r="D15" i="21"/>
  <c r="D14" i="21"/>
  <c r="D50" i="21" l="1"/>
  <c r="E13" i="21"/>
  <c r="F35" i="21"/>
  <c r="D13" i="21"/>
  <c r="D29" i="21"/>
  <c r="E35" i="21"/>
  <c r="F13" i="21"/>
  <c r="D35" i="21"/>
  <c r="F52" i="21" l="1"/>
  <c r="E52" i="21"/>
  <c r="D52" i="21"/>
  <c r="I73" i="9"/>
  <c r="F54" i="21" s="1"/>
  <c r="H73" i="9"/>
  <c r="E54" i="21" s="1"/>
  <c r="G73" i="9"/>
  <c r="D54" i="21" s="1"/>
  <c r="E49" i="21"/>
  <c r="H71" i="9"/>
  <c r="E48" i="21"/>
  <c r="H69" i="9"/>
  <c r="F50" i="21"/>
  <c r="E50" i="21"/>
  <c r="G65" i="9"/>
  <c r="G59" i="9" l="1"/>
  <c r="D53" i="21"/>
  <c r="I59" i="9"/>
  <c r="F53" i="21"/>
  <c r="G75" i="9"/>
  <c r="D56" i="21"/>
  <c r="I75" i="9"/>
  <c r="F56" i="21"/>
  <c r="H59" i="9"/>
  <c r="E53" i="21"/>
  <c r="G69" i="9"/>
  <c r="D48" i="21"/>
  <c r="I69" i="9"/>
  <c r="F48" i="21"/>
  <c r="G71" i="9"/>
  <c r="D49" i="21"/>
  <c r="I71" i="9"/>
  <c r="F49" i="21"/>
  <c r="H75" i="9"/>
  <c r="E56" i="21"/>
  <c r="I65" i="9"/>
  <c r="E28" i="8" s="1"/>
  <c r="H65" i="9"/>
  <c r="D28" i="8" s="1"/>
  <c r="E21" i="11"/>
  <c r="F21" i="11"/>
  <c r="D21" i="11"/>
  <c r="A10" i="11"/>
  <c r="A11" i="11" s="1"/>
  <c r="A12" i="11" s="1"/>
  <c r="A13" i="11" s="1"/>
  <c r="A14" i="11" s="1"/>
  <c r="A15" i="11" s="1"/>
  <c r="A16" i="11" s="1"/>
  <c r="H52" i="9" l="1"/>
  <c r="H51" i="9" s="1"/>
  <c r="D22" i="8" s="1"/>
  <c r="E55" i="21"/>
  <c r="G52" i="9"/>
  <c r="G51" i="9" s="1"/>
  <c r="C22" i="8" s="1"/>
  <c r="D55" i="21"/>
  <c r="I52" i="9"/>
  <c r="I51" i="9" s="1"/>
  <c r="E22" i="8" s="1"/>
  <c r="F55" i="21"/>
  <c r="F47" i="21" s="1"/>
  <c r="F51" i="21"/>
  <c r="E51" i="21"/>
  <c r="E58" i="21" s="1"/>
  <c r="D51" i="21"/>
  <c r="D58" i="21" l="1"/>
  <c r="F58" i="21"/>
  <c r="D22" i="21"/>
  <c r="D40" i="21"/>
  <c r="D39" i="21" s="1"/>
  <c r="D20" i="21" l="1"/>
  <c r="D16" i="21" s="1"/>
  <c r="D45" i="21" l="1"/>
  <c r="D59" i="21" s="1"/>
  <c r="G46" i="9"/>
  <c r="H46" i="9"/>
  <c r="I46" i="9"/>
  <c r="F19" i="21" l="1"/>
  <c r="F16" i="21" s="1"/>
  <c r="F45" i="21" s="1"/>
  <c r="F59" i="21" s="1"/>
  <c r="E19" i="21"/>
  <c r="E16" i="21" s="1"/>
  <c r="E45" i="21" s="1"/>
  <c r="E59" i="21" s="1"/>
  <c r="F25" i="12" l="1"/>
  <c r="E25" i="12"/>
  <c r="D25" i="12"/>
  <c r="C25" i="12"/>
  <c r="F18" i="12"/>
  <c r="E18" i="12"/>
  <c r="D18" i="12"/>
  <c r="C18" i="12"/>
  <c r="F11" i="12"/>
  <c r="E11" i="12"/>
  <c r="D11" i="12"/>
  <c r="C11" i="12"/>
  <c r="D12" i="10" l="1"/>
  <c r="E12" i="10"/>
  <c r="I33" i="9"/>
  <c r="G33" i="9" l="1"/>
  <c r="H20" i="9"/>
  <c r="H19" i="9" s="1"/>
  <c r="H18" i="9" s="1"/>
  <c r="D14" i="8" s="1"/>
  <c r="I20" i="9"/>
  <c r="I19" i="9" s="1"/>
  <c r="I18" i="9" s="1"/>
  <c r="E14" i="8" s="1"/>
  <c r="G20" i="9"/>
  <c r="H89" i="9"/>
  <c r="H88" i="9" s="1"/>
  <c r="D33" i="8" s="1"/>
  <c r="I89" i="9"/>
  <c r="I88" i="9" s="1"/>
  <c r="E33" i="8" s="1"/>
  <c r="H85" i="9"/>
  <c r="I85" i="9"/>
  <c r="H84" i="9"/>
  <c r="I84" i="9"/>
  <c r="H83" i="9"/>
  <c r="I83" i="9"/>
  <c r="H82" i="9"/>
  <c r="I82" i="9"/>
  <c r="H79" i="9"/>
  <c r="I79" i="9"/>
  <c r="H77" i="9"/>
  <c r="H68" i="9" s="1"/>
  <c r="I77" i="9"/>
  <c r="I68" i="9" s="1"/>
  <c r="H58" i="9"/>
  <c r="I58" i="9"/>
  <c r="H55" i="9"/>
  <c r="I55" i="9"/>
  <c r="H54" i="9"/>
  <c r="I54" i="9"/>
  <c r="H45" i="9"/>
  <c r="I45" i="9"/>
  <c r="H38" i="9"/>
  <c r="I38" i="9"/>
  <c r="H37" i="9"/>
  <c r="H36" i="9" s="1"/>
  <c r="H35" i="9" s="1"/>
  <c r="D18" i="8" s="1"/>
  <c r="I37" i="9"/>
  <c r="I36" i="9" s="1"/>
  <c r="I35" i="9" s="1"/>
  <c r="E18" i="8" s="1"/>
  <c r="H33" i="9"/>
  <c r="H32" i="9" s="1"/>
  <c r="H31" i="9" s="1"/>
  <c r="D17" i="8" s="1"/>
  <c r="I32" i="9"/>
  <c r="I31" i="9" s="1"/>
  <c r="E17" i="8" s="1"/>
  <c r="H15" i="9"/>
  <c r="I15" i="9"/>
  <c r="H14" i="9"/>
  <c r="I14" i="9"/>
  <c r="H13" i="9"/>
  <c r="I13" i="9"/>
  <c r="E13" i="8" l="1"/>
  <c r="E12" i="8" s="1"/>
  <c r="I12" i="9"/>
  <c r="D13" i="8"/>
  <c r="D12" i="8" s="1"/>
  <c r="H12" i="9"/>
  <c r="H50" i="9"/>
  <c r="D23" i="8"/>
  <c r="D21" i="8" s="1"/>
  <c r="H64" i="9"/>
  <c r="D29" i="8"/>
  <c r="D27" i="8" s="1"/>
  <c r="H81" i="9"/>
  <c r="D31" i="8"/>
  <c r="D30" i="8" s="1"/>
  <c r="I50" i="9"/>
  <c r="E23" i="8"/>
  <c r="E21" i="8" s="1"/>
  <c r="I81" i="9"/>
  <c r="E31" i="8"/>
  <c r="E30" i="8" s="1"/>
  <c r="I64" i="9"/>
  <c r="E29" i="8"/>
  <c r="E27" i="8" s="1"/>
  <c r="E25" i="8"/>
  <c r="E24" i="8" s="1"/>
  <c r="D25" i="8"/>
  <c r="D24" i="8" s="1"/>
  <c r="H44" i="9"/>
  <c r="D20" i="8" s="1"/>
  <c r="D19" i="8" s="1"/>
  <c r="I44" i="9"/>
  <c r="E20" i="8" s="1"/>
  <c r="E19" i="8" s="1"/>
  <c r="H87" i="9"/>
  <c r="D32" i="8"/>
  <c r="E32" i="8"/>
  <c r="I43" i="9" l="1"/>
  <c r="H43" i="9"/>
  <c r="I87" i="9"/>
  <c r="E34" i="8"/>
  <c r="D34" i="8"/>
  <c r="D38" i="4"/>
  <c r="E38" i="4"/>
  <c r="D36" i="4"/>
  <c r="E36" i="4"/>
  <c r="D34" i="4"/>
  <c r="E34" i="4"/>
  <c r="D33" i="4"/>
  <c r="E33" i="4"/>
  <c r="D31" i="4"/>
  <c r="D30" i="4" s="1"/>
  <c r="D29" i="4" s="1"/>
  <c r="E31" i="4"/>
  <c r="D26" i="4"/>
  <c r="D24" i="4"/>
  <c r="E24" i="4"/>
  <c r="E21" i="4"/>
  <c r="E19" i="4"/>
  <c r="D21" i="4"/>
  <c r="D19" i="4"/>
  <c r="D16" i="4"/>
  <c r="E16" i="4"/>
  <c r="D14" i="4"/>
  <c r="E14" i="4"/>
  <c r="D12" i="4"/>
  <c r="E12" i="4"/>
  <c r="E30" i="4" l="1"/>
  <c r="E29" i="4" s="1"/>
  <c r="I11" i="9"/>
  <c r="H11" i="9"/>
  <c r="D11" i="4"/>
  <c r="D40" i="4" s="1"/>
  <c r="E11" i="4"/>
  <c r="G15" i="9"/>
  <c r="G14" i="9" s="1"/>
  <c r="G13" i="9" s="1"/>
  <c r="C19" i="4"/>
  <c r="G38" i="9"/>
  <c r="C34" i="4"/>
  <c r="E40" i="4" l="1"/>
  <c r="G85" i="9"/>
  <c r="G83" i="9" s="1"/>
  <c r="G82" i="9" s="1"/>
  <c r="G81" i="9" l="1"/>
  <c r="C31" i="8"/>
  <c r="G84" i="9"/>
  <c r="G55" i="9"/>
  <c r="G54" i="9" s="1"/>
  <c r="G50" i="9" l="1"/>
  <c r="C23" i="8"/>
  <c r="C21" i="8" s="1"/>
  <c r="C12" i="10"/>
  <c r="G19" i="9"/>
  <c r="G18" i="9" s="1"/>
  <c r="G32" i="9"/>
  <c r="G31" i="9" s="1"/>
  <c r="C17" i="8" s="1"/>
  <c r="G37" i="9"/>
  <c r="G36" i="9" s="1"/>
  <c r="G35" i="9" s="1"/>
  <c r="G45" i="9"/>
  <c r="G58" i="9"/>
  <c r="G77" i="9"/>
  <c r="G68" i="9" s="1"/>
  <c r="G79" i="9"/>
  <c r="G89" i="9"/>
  <c r="G88" i="9" s="1"/>
  <c r="C33" i="8" s="1"/>
  <c r="G12" i="9" l="1"/>
  <c r="G64" i="9"/>
  <c r="C29" i="8"/>
  <c r="C27" i="8" s="1"/>
  <c r="G44" i="9"/>
  <c r="C20" i="8" s="1"/>
  <c r="C19" i="8" s="1"/>
  <c r="C12" i="8"/>
  <c r="C30" i="8"/>
  <c r="C32" i="8"/>
  <c r="G43" i="9" l="1"/>
  <c r="C34" i="8"/>
  <c r="C12" i="4"/>
  <c r="C14" i="4"/>
  <c r="C16" i="4"/>
  <c r="C21" i="4"/>
  <c r="C24" i="4"/>
  <c r="C26" i="4"/>
  <c r="C31" i="4"/>
  <c r="C36" i="4"/>
  <c r="C33" i="4" s="1"/>
  <c r="C38" i="4"/>
  <c r="G87" i="9" l="1"/>
  <c r="C11" i="4"/>
  <c r="C30" i="4"/>
  <c r="C29" i="4" s="1"/>
  <c r="G11" i="9" l="1"/>
</calcChain>
</file>

<file path=xl/sharedStrings.xml><?xml version="1.0" encoding="utf-8"?>
<sst xmlns="http://schemas.openxmlformats.org/spreadsheetml/2006/main" count="1072" uniqueCount="467">
  <si>
    <t>ВСЕГО ДОХОДОВ</t>
  </si>
  <si>
    <t>Прочие межбюджетные трансферты, передаваемые бюджетам поселений</t>
  </si>
  <si>
    <t>2 02 04999 10 0000 151</t>
  </si>
  <si>
    <t>ИНЫЕ МЕЖБЮДЖЕТНЫЕ ТРАНСФЕРТЫ</t>
  </si>
  <si>
    <t>2 02 04000 00 0000 151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</si>
  <si>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</si>
  <si>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</si>
  <si>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</si>
  <si>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</si>
  <si>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Субвенции от других бюджетов бюджетной системы Российской Федерации</t>
  </si>
  <si>
    <t>2 02 03000 00 0000 151</t>
  </si>
  <si>
    <t>Дотации бюджетам поселений на выравнивание уровня бюджетной обеспеченности</t>
  </si>
  <si>
    <t>Дотации бюджетам субъектов Российской Федерации имуниципальных образований</t>
  </si>
  <si>
    <t>БЕЗВОЗМЕЗДНЫЕ ПОСТУПЛЕНИЯ ОТ ДРУГИХ БЮДЖЕТОВ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</si>
  <si>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</si>
  <si>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</si>
  <si>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</si>
  <si>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доходы от компенсации затрат поселения</t>
  </si>
  <si>
    <t>1 13 02995 20 0000 130</t>
  </si>
  <si>
    <t>Прочие доходы от оказания платных услуг получателями средств бюджетов поселений</t>
  </si>
  <si>
    <t>1 13 01995 10 0000 130</t>
  </si>
  <si>
    <t>ДОХОДЫ ОТ ОКАЗАНИЯ ПЛАТНЫХ УСЛУГ (РАБОТ) И КОМПЕНСАЦИИ ЗАТРАТ ГОСУДАРСТВА</t>
  </si>
  <si>
    <t>1 13 00000 00 0000 000</t>
  </si>
  <si>
    <t>Плата за негативное воздействие на окружающую среду</t>
  </si>
  <si>
    <t>1 12 01000 01 0000 120</t>
  </si>
  <si>
    <t>ПЛАТЕЖИ ПРИ ПОЛЬЗОВАЕИИ ПРИРОДНЫМИ РЕСУРСАМИ</t>
  </si>
  <si>
    <t>1 12 00000 00 0000 000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</si>
  <si>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учрежедений)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</si>
  <si>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</si>
  <si>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</si>
  <si>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</si>
  <si>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</si>
  <si>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</si>
  <si>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</si>
  <si>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</si>
  <si>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</si>
  <si>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</si>
  <si>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</si>
  <si>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на нефтепродукты</t>
  </si>
  <si>
    <t>1 03 02200 01 0000 110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</si>
  <si>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</si>
  <si>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</si>
  <si>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</si>
  <si>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</si>
  <si>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</si>
  <si>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</si>
  <si>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</si>
  <si>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</si>
  <si>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дохода</t>
  </si>
  <si>
    <t>Код бюджетной классификации Российской Федерации</t>
  </si>
  <si>
    <t>тыс.руб.</t>
  </si>
  <si>
    <t>рабочего поселка (поселка городского типа) Экимчан</t>
  </si>
  <si>
    <t>ДОХОДЫ БЮДЖЕТА</t>
  </si>
  <si>
    <t>182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</si>
  <si>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</si>
  <si>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</si>
  <si>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</si>
  <si>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</si>
  <si>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</si>
  <si>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</si>
  <si>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осуществляютсяч в соответствии со статьями 227, 227.1 и 228 Налогового кодекса Российской Федерации</t>
  </si>
  <si>
    <t>1 01 02010 01 0000 110</t>
  </si>
  <si>
    <t>Федеральная налоговая служба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</si>
  <si>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</si>
  <si>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</si>
  <si>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</si>
  <si>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</si>
  <si>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</si>
  <si>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</si>
  <si>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</si>
  <si>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</si>
  <si>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</si>
  <si>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</si>
  <si>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008</t>
  </si>
  <si>
    <t>Муниципальное казенное учреждение "Финансовое управление администрации Селемджинского района Амурской области"</t>
  </si>
  <si>
    <t>010</t>
  </si>
  <si>
    <t>Администрация рабочего поселка (поселка городского типа) Экимчан</t>
  </si>
  <si>
    <t>Доходы получаемые в виде арендной платы за земельные участки, государственная собственность на которые не 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</si>
  <si>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002</t>
  </si>
  <si>
    <t>Муниципальное казенное учреждение "Отдел по управлению муниципальным имуществом администрации Селемджинского района"</t>
  </si>
  <si>
    <t>Наименование КБК</t>
  </si>
  <si>
    <t>КБК</t>
  </si>
  <si>
    <t>Код администратора доходов</t>
  </si>
  <si>
    <t>Селемджинского района</t>
  </si>
  <si>
    <t xml:space="preserve"> закрепленных за ними видов (подвидов) доходов бюджета</t>
  </si>
  <si>
    <t>Перечень главных администраторов доходов бюджета и</t>
  </si>
  <si>
    <t>№ _____ от  _____________</t>
  </si>
  <si>
    <t>Приложение № 2</t>
  </si>
  <si>
    <t>Уменьшение прочих остатков денежных средств</t>
  </si>
  <si>
    <t>01 05 02 01 10 0000 610</t>
  </si>
  <si>
    <t>Увеличение прочих остатков денежных средств</t>
  </si>
  <si>
    <t>01 05 02 01 10 0000 510</t>
  </si>
  <si>
    <t>01 03 00 00 10 0000 810</t>
  </si>
  <si>
    <t>Погашение бюджетных кредитов, полученных от других бюджетов Российской Федерации в валюте Российской Федерации</t>
  </si>
  <si>
    <t>01 03  00 00 00 0000 800</t>
  </si>
  <si>
    <t>01 03 00 00 10 0000 710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</si>
  <si>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</si>
  <si>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01 03 00 00 00 0000 700</t>
  </si>
  <si>
    <t>01 02 00 00 10 0000 810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</si>
  <si>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</si>
  <si>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</si>
  <si>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01 02 00 00 10 0000 710</t>
  </si>
  <si>
    <t>Получение кредитов от кредитных организаций в валюте Российской Федерации</t>
  </si>
  <si>
    <t>01 02 00 00 00 0000 700</t>
  </si>
  <si>
    <t>администрация рабочего поселка (пгт) Экимчан</t>
  </si>
  <si>
    <t>Наименование</t>
  </si>
  <si>
    <t>Код</t>
  </si>
  <si>
    <t>Код главы</t>
  </si>
  <si>
    <t>администрации рабочего поселка (поселка городского типа) Экимчан</t>
  </si>
  <si>
    <t>Администраторы источников финансирования дефицита бюджета</t>
  </si>
  <si>
    <t>010 01 02  00 00 10 0000 810</t>
  </si>
  <si>
    <t>010 01 02 00 00 00 0000 800</t>
  </si>
  <si>
    <t>Получение кредитов от кредитных организаций бюджетами поселений в валюте Российской Федерации</t>
  </si>
  <si>
    <t>010 01 02 00 00 10 0000 710</t>
  </si>
  <si>
    <t>010 01 02 00 00 00 0000 700</t>
  </si>
  <si>
    <t>Кредиты кредитных организаций в валюте Российской Федерации</t>
  </si>
  <si>
    <t xml:space="preserve">010 01 02 00 00 00 0000 000 </t>
  </si>
  <si>
    <t>Источники финансирование дефицитов бюджетов, всего</t>
  </si>
  <si>
    <t>3</t>
  </si>
  <si>
    <t>2</t>
  </si>
  <si>
    <t>1</t>
  </si>
  <si>
    <t>Код бюджетной классификации</t>
  </si>
  <si>
    <t>(тыс.руб.)</t>
  </si>
  <si>
    <t>администрации рабочего поселка (пгт) Экимчан</t>
  </si>
  <si>
    <t>Источники внутреннего финансирования дефицита бюджета</t>
  </si>
  <si>
    <t>Приложение № 4</t>
  </si>
  <si>
    <t>Всего расходов по бюджету</t>
  </si>
  <si>
    <t>Прочие межбюджетные трансферты общего характера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</si>
  <si>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</si>
  <si>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</si>
  <si>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</si>
  <si>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Физическая кульутра</t>
  </si>
  <si>
    <t>1101</t>
  </si>
  <si>
    <t>1100</t>
  </si>
  <si>
    <t>Благоустройство</t>
  </si>
  <si>
    <t>0503</t>
  </si>
  <si>
    <t>Жилищно-коммунальное хозяйство</t>
  </si>
  <si>
    <t>0500</t>
  </si>
  <si>
    <t>Дорожное хозяйство (дорожные фонды)</t>
  </si>
  <si>
    <t>0409</t>
  </si>
  <si>
    <t>Национальная экономика</t>
  </si>
  <si>
    <t>0400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</si>
  <si>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</si>
  <si>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</si>
  <si>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</si>
  <si>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</si>
  <si>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расходы</t>
  </si>
  <si>
    <t>0113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</si>
  <si>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</si>
  <si>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</si>
  <si>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</si>
  <si>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</si>
  <si>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должностоного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</si>
  <si>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</si>
  <si>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</si>
  <si>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</si>
  <si>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Код бюджетной классификации (раздел, подраздел)</t>
  </si>
  <si>
    <t>по разделам, подразделам государственной функциональной классификации расходов    Российской Федерации</t>
  </si>
  <si>
    <t>администрации рабочего поселка (пгт)Экимчан</t>
  </si>
  <si>
    <t>СВОД РАСХОДОВ БЮДЖЕТА</t>
  </si>
  <si>
    <t>Приложение № 5</t>
  </si>
  <si>
    <t>Иные межбюджетные трансферты</t>
  </si>
  <si>
    <t>Межбюджетные трансферты</t>
  </si>
  <si>
    <t>111</t>
  </si>
  <si>
    <t>Фонд оплаты труда казенных учреждений и взносы по обязательному социальному страхованию</t>
  </si>
  <si>
    <t>Прочие закупки товаров, работ и услуг для государственных нужд</t>
  </si>
  <si>
    <t>Организация и проведение мероприятий по реализации долгосрочной целевой программы</t>
  </si>
  <si>
    <t>Целевые программы муниципальных образований</t>
  </si>
  <si>
    <t>Прочие расходы на благоустройство</t>
  </si>
  <si>
    <t>Уличное освещение</t>
  </si>
  <si>
    <t>Дорожное хозяйство (Дорожные фонды)</t>
  </si>
  <si>
    <t>121</t>
  </si>
  <si>
    <t>852</t>
  </si>
  <si>
    <t>851</t>
  </si>
  <si>
    <t>Уплата налога на имущество организаций и земельного налога</t>
  </si>
  <si>
    <t>831</t>
  </si>
  <si>
    <t>Исполнение судебных актов по возмещению вреда</t>
  </si>
  <si>
    <t>Прочие закупки товаров, работ, услуг для государственных нужд</t>
  </si>
  <si>
    <t>Обеспечение деятельности подведомственных учреждений, содержание технических должностей</t>
  </si>
  <si>
    <t>Учреждения по обеспечению хозяйственного обслудивания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</si>
  <si>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</si>
  <si>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</si>
  <si>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</si>
  <si>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</si>
  <si>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122</t>
  </si>
  <si>
    <t>Центральный аппарат</t>
  </si>
  <si>
    <t>Руководство и управление в cфере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</si>
  <si>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</si>
  <si>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</si>
  <si>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рабочего поселка (пгт) Экимчан</t>
  </si>
  <si>
    <t>ВР</t>
  </si>
  <si>
    <t>ЦСР</t>
  </si>
  <si>
    <t>ПР</t>
  </si>
  <si>
    <t>РЗ</t>
  </si>
  <si>
    <t>№ _____ от ______________</t>
  </si>
  <si>
    <t>Приложение № 6</t>
  </si>
  <si>
    <t>бюджет Селемджинского района</t>
  </si>
  <si>
    <t>в том числе</t>
  </si>
  <si>
    <t>Всего</t>
  </si>
  <si>
    <t>Наименование бюджета</t>
  </si>
  <si>
    <t>№ п/п</t>
  </si>
  <si>
    <t>по передаваемым полномочиям органов местного самоуправления</t>
  </si>
  <si>
    <t>Прочие межбюджетные трансферты</t>
  </si>
  <si>
    <t>№ _____ от ____________</t>
  </si>
  <si>
    <t>Приложение № 7</t>
  </si>
  <si>
    <t>Итого</t>
  </si>
  <si>
    <t>Главный распорядитель средств бюджета поселения</t>
  </si>
  <si>
    <t>Наименование программы</t>
  </si>
  <si>
    <t>(тыс.руб)</t>
  </si>
  <si>
    <t>ПЕРЕЧЕНЬ</t>
  </si>
  <si>
    <t>Приложение № 8</t>
  </si>
  <si>
    <t>Итого объем муниципального долга</t>
  </si>
  <si>
    <t>Соглашения и договоры о получении бюджетных кредитов в кредитных организациях Российской Федерации</t>
  </si>
  <si>
    <t>1.1.</t>
  </si>
  <si>
    <t>Кредитные соглашения и договоры, заключенные от имени администрации рабочего поселка (пгт)Экимчан</t>
  </si>
  <si>
    <t>Вид долговых обязательств</t>
  </si>
  <si>
    <t>0</t>
  </si>
  <si>
    <t>№ ______ от ___________________</t>
  </si>
  <si>
    <t>Приложение № 9</t>
  </si>
  <si>
    <t>-</t>
  </si>
  <si>
    <t>Исполнение муниципальных гарантий  Селемджинского района</t>
  </si>
  <si>
    <t>Иные условия предоставления муниципальных гарантий</t>
  </si>
  <si>
    <t>Наличие права регрессного требования</t>
  </si>
  <si>
    <t>Сумма гарантирования (тыс. руб.)</t>
  </si>
  <si>
    <t>Категории и (или) наименование принципала</t>
  </si>
  <si>
    <t>Направление (цель) гарантирования</t>
  </si>
  <si>
    <t>№п/п</t>
  </si>
  <si>
    <t xml:space="preserve">   </t>
  </si>
  <si>
    <t>1.2  Общий объем бюджетных ассигнований,  предусмотренных на исполнение муниципальных гарантий администрациирабочего поселка (пгт) Экимчан  по возможным гарантийным случаям</t>
  </si>
  <si>
    <t xml:space="preserve"> </t>
  </si>
  <si>
    <t>Муниципальные внутренние заимствования</t>
  </si>
  <si>
    <t>в том числе: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</si>
  <si>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</si>
  <si>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муниципальными районами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</si>
  <si>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</si>
  <si>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1 13 01995 13 0000 130</t>
  </si>
  <si>
    <t>1 14 02053 13 0000 410</t>
  </si>
  <si>
    <t>116 90050 13 0000 140</t>
  </si>
  <si>
    <t>1 17 01050 13 0000 180</t>
  </si>
  <si>
    <t>2 02 01003 13 0000 151</t>
  </si>
  <si>
    <t>2 02 02078 13 0000 151</t>
  </si>
  <si>
    <t>2 02 02999 13 0000 151</t>
  </si>
  <si>
    <t>2 02 03015 13 0000 151</t>
  </si>
  <si>
    <t>2 02 04999 13 0000 151</t>
  </si>
  <si>
    <t>2 02 09054 13 0000 151</t>
  </si>
  <si>
    <t>2 07 05020 13 0000 180</t>
  </si>
  <si>
    <t>2 07 05030 13 0000 180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</si>
  <si>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</si>
  <si>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</si>
  <si>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поступление от денежных взысканий 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</si>
  <si>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</si>
  <si>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</si>
  <si>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</si>
  <si>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</si>
  <si>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Субсидии бюджетам городских поселений на бюджетные инвестиции для модернизации объектов коммунальной инфраструктуры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</si>
  <si>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</si>
  <si>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</si>
  <si>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</si>
  <si>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 от бюджетов муниципальных районов</t>
  </si>
  <si>
    <t>Поступления от денежных пожертвований, предоставляемых физическими лицами получетелям средств бюджетов городских поселений</t>
  </si>
  <si>
    <t xml:space="preserve">Прочие безвозмездные поступления в бюджеты городских поселений </t>
  </si>
  <si>
    <t>Приложение № 10</t>
  </si>
  <si>
    <t>Приложение № 12</t>
  </si>
  <si>
    <t>Приложение №  1</t>
  </si>
  <si>
    <t>Приложение №  3</t>
  </si>
  <si>
    <t>Структура муниципального долга администрации рабочего поселка (пгт) Экимчан</t>
  </si>
  <si>
    <t>Обеспечение пожарной безопасности</t>
  </si>
  <si>
    <t>Национальная безопасность и правоохранительная деятельность</t>
  </si>
  <si>
    <t>0300</t>
  </si>
  <si>
    <t>0310</t>
  </si>
  <si>
    <t>Целевая программа "Пожарная безопасность и защита населения и территории рабочего поселка (пгт) Экимчан на 2015-2017 г.г."</t>
  </si>
  <si>
    <t>Другие вопросы в области социальной политики</t>
  </si>
  <si>
    <t>Физическая культура</t>
  </si>
  <si>
    <t>Программы муниципальных образований</t>
  </si>
  <si>
    <t>Целевая программа "Об энергосбережении и повышении энергетической эффективности в Экимчан на период 2015-2017"</t>
  </si>
  <si>
    <t>Целевая программа "Развитие улично- дорожной сети рабочего поселка (пгт) Экимчан на 2015-2017"</t>
  </si>
  <si>
    <t>1 11 05035 10 0000 120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</si>
  <si>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</si>
  <si>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</si>
  <si>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</si>
  <si>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поселений на государственную регистрацию актов гражданского состояния</t>
  </si>
  <si>
    <t>Развитие физической культуры и спорта в пгт Экимчан на 2016-2018 годы</t>
  </si>
  <si>
    <t>Целевая программа "Реформирование и модернизация жилищно-коммунального хозяйства в пгт Экимчан на 2015-2017гг"</t>
  </si>
  <si>
    <t>1 08 00000 00 0000 000</t>
  </si>
  <si>
    <t>Государственная пошлина</t>
  </si>
  <si>
    <t>1 08 04000 00 0000 110</t>
  </si>
  <si>
    <t>Государственная пошлина за совершение нотариальных действий</t>
  </si>
  <si>
    <t>Приложение № 11</t>
  </si>
  <si>
    <t>88 8 00 80010</t>
  </si>
  <si>
    <t>Фонд оплаты труда</t>
  </si>
  <si>
    <t>129</t>
  </si>
  <si>
    <t>88 8 00 80040</t>
  </si>
  <si>
    <t>88 8 00 10620</t>
  </si>
  <si>
    <t>88 8 00 80140</t>
  </si>
  <si>
    <t>119</t>
  </si>
  <si>
    <t>10 6 02 10190</t>
  </si>
  <si>
    <t xml:space="preserve">Фонд оплаты труда казенных учреждений </t>
  </si>
  <si>
    <t xml:space="preserve">Фонд оплаты труда государственных (муниципальных) органов </t>
  </si>
  <si>
    <t>88 8 00 51180</t>
  </si>
  <si>
    <t>04 1 01 10194</t>
  </si>
  <si>
    <t>88 8 00 60001</t>
  </si>
  <si>
    <t>88 8 00 600005</t>
  </si>
  <si>
    <t>01 1 01 10190</t>
  </si>
  <si>
    <t>02 1 01 10192</t>
  </si>
  <si>
    <t>03 1 01 10193</t>
  </si>
  <si>
    <t>05 1 01 10190</t>
  </si>
  <si>
    <t>88 8 00 87040</t>
  </si>
  <si>
    <t>Взносы по обязательному соц. страхованию</t>
  </si>
  <si>
    <t xml:space="preserve">Фонд оплаты труда </t>
  </si>
  <si>
    <t>Иные выплаты персоналу за исключением фонда оплаты труда</t>
  </si>
  <si>
    <t>Фонд оплаты труда государственных (муниципальных) органов</t>
  </si>
  <si>
    <t>88 8 00 60005</t>
  </si>
  <si>
    <t>Целевая программа "Развитие физической культуры и спорта в пгт Экимчан на 2016-2018 г"</t>
  </si>
  <si>
    <t>Плановый период</t>
  </si>
  <si>
    <t>2019 год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</si>
  <si>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</si>
  <si>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соотвествиии с законодатедбством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</si>
  <si>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соотвествиии с законодатедбством Российской Федерации на совершение нотариальных действий (прочие поступления)</t>
  </si>
  <si>
    <t>1 08 04020 01 4000 110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</si>
  <si>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</si>
  <si>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</si>
  <si>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015</t>
  </si>
  <si>
    <t>МИНИСТЕРСТВО ФИНАНСОВ АМУРСКОЙ ОБЛАСТИ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</si>
  <si>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</si>
  <si>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</si>
  <si>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048</t>
  </si>
  <si>
    <t>УПРАВЛЕНИЕ ФЕДЕРАЛЬНОЙ СЛУЖБЫ ПО НАДЗОРУ В СФЕРЕ ПРИРОДОПОЛЬЗОВАНИЯ (РОСПРИРОДНАДЗОРА) ПО АМУРСКОЙ ОБЛАСТИ</t>
  </si>
  <si>
    <t>1 12 01010 01 6000 120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</si>
  <si>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</si>
  <si>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</si>
  <si>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</si>
  <si>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</si>
  <si>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1 12 01020 01 6000 120</t>
  </si>
  <si>
    <t>1 12 01030 01 6000 120</t>
  </si>
  <si>
    <t>1 12 01040 01 6000 120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</si>
  <si>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</si>
  <si>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</si>
  <si>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</si>
  <si>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</si>
  <si>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244</t>
  </si>
  <si>
    <t>870</t>
  </si>
  <si>
    <t xml:space="preserve">Уплата прочих налогов, сборов </t>
  </si>
  <si>
    <t>Уплата иных платежей</t>
  </si>
  <si>
    <t>853</t>
  </si>
  <si>
    <t>112</t>
  </si>
  <si>
    <t>Предусмотренный объем средств в бюджете на 2019 год</t>
  </si>
  <si>
    <t>Программа предоставления муниципальных гарантий  администрациирабочего поселка (пгт) Экимчан на 2019 год</t>
  </si>
  <si>
    <t xml:space="preserve">1.1. Перечень подлежащих предоставлению в 2019 году муниципальных гарантий администрации рабочего поселка (пгт) Экимчан </t>
  </si>
  <si>
    <t>Объем бюджетных ассигнований на исполнение гарантий по возможным гарантийным случаям в 2019 году</t>
  </si>
  <si>
    <t>Приложение № 13</t>
  </si>
  <si>
    <t>Приложение № 14</t>
  </si>
  <si>
    <t>Ведомственная структура расходов бюджета</t>
  </si>
  <si>
    <t>2020 год</t>
  </si>
  <si>
    <t>План на 2018 год</t>
  </si>
  <si>
    <t>Программа предоставления муниципальных гарантий  администрациирабочего поселка (пгт) Экимчан на 2020 год</t>
  </si>
  <si>
    <t xml:space="preserve">1.1. Перечень подлежащих предоставлению в 2020 году муниципальных гарантий администрации рабочего поселка (пгт) Экимчан </t>
  </si>
  <si>
    <t>Объем бюджетных ассигнований на исполнение гарантий по возможным гарантийным случаям в 2020 году</t>
  </si>
  <si>
    <t>Развитие улично- дорожной сети рабочего поселка (пгт) Экимчан на 2018-2020 г.г.</t>
  </si>
  <si>
    <t>Предусмотренный объем средств в бюджете на 2020 год</t>
  </si>
  <si>
    <t>Об энергосбережении и повышении энергетической эффективности в пгт Экимчан на период 2018-2020 г.г.</t>
  </si>
  <si>
    <t>Пожарная безопасность и защита населения и территории рабочего поселка (пгт) Экимчан на 2018-2020 г.г.</t>
  </si>
  <si>
    <t>Реформирование и модернизация жилищно-коммунального хозяйства в пгт Экимчан на 2018-2020гг</t>
  </si>
  <si>
    <t>Целевая программа "Реформирование и модернизация жилищно-коммунального хозяйства в пгт Экимчан на 2018-2020гг"</t>
  </si>
  <si>
    <t>Целевая программа "Об энергосбережении и повышении энергетической эффективности в Экимчан на период 2018-2020"</t>
  </si>
  <si>
    <t>Программа "Развитие физической культуры и спорта в пгт Экимчан на 2016-2018гг"</t>
  </si>
  <si>
    <t>интернет</t>
  </si>
  <si>
    <t>Благоустройство территории рабочего поселка (поселка городского типа) Экимчан на 2017-2019 годы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</si>
  <si>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</si>
  <si>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</si>
  <si>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0502</t>
  </si>
  <si>
    <t>Формирование современной городской среды на территории рабочего поселка (пгт) Экимчан на 2018-2022 годы</t>
  </si>
  <si>
    <t>Дорожное хозяйство рабочего поселка (пгт) Экимчан на 2017-2019 гг</t>
  </si>
  <si>
    <t>08 1 01 10196</t>
  </si>
  <si>
    <t>Противодействие экстремизму и профилактика терроризма в муниципальном образовании рабочий поселок (пгт) Экимчан на 2017-2019 гг</t>
  </si>
  <si>
    <t>Целевая программа "Противодействие экстремизму и профилактика терроризма в муниципальном образовании рабочий поселок (пгт) Экимчан на 2017-2019 г.г."</t>
  </si>
  <si>
    <t>06 1 01 10195</t>
  </si>
  <si>
    <t>Коммунальное хозяйство</t>
  </si>
  <si>
    <t>0 31 01 10193</t>
  </si>
  <si>
    <t>Целевая программа "Развитие улично- дорожной сети рабочего поселка (пгт) Экимчан на 2018-2020 гг."</t>
  </si>
  <si>
    <t>Целевая программа "Благоустройство территории рабочего поселка (поселка городского типа) Экимчан на 2017-2019 гг"</t>
  </si>
  <si>
    <t>07 1 01 10191</t>
  </si>
  <si>
    <t>Целевая программа "Формирование современной городской среды на территории рабочего поселка (пгт) Экимчан на 2018-2022 годы"</t>
  </si>
  <si>
    <t>Муницитпальная программа "Дорожное хозяйство рабочего поселка (пгт) Экимчан на 2017-2019г"</t>
  </si>
  <si>
    <t>Непрограммые направления</t>
  </si>
  <si>
    <t>09 1 01 10197</t>
  </si>
  <si>
    <t>Итого расходов по непрограммным направлениям</t>
  </si>
  <si>
    <t>Программные направления</t>
  </si>
  <si>
    <t>Итого по программным направлениям</t>
  </si>
  <si>
    <t>Величина муниципального долга на 01 января 2019 года</t>
  </si>
  <si>
    <t>Предельный объем привлечения в 2019 году</t>
  </si>
  <si>
    <t>Предельный объем погашения в 2019 году</t>
  </si>
  <si>
    <t>Верхний предел муниципального долга на 01 января 2020 года</t>
  </si>
  <si>
    <t>Обеспечение проведения выборов и референдумов</t>
  </si>
  <si>
    <t>0107</t>
  </si>
  <si>
    <t>88 8 00 80100</t>
  </si>
  <si>
    <t>Целевая программа "Дорожное хозяйство рабочего  поселка (пгт) Экимчан на 2017-2019гг"</t>
  </si>
  <si>
    <t>к проекту решения "О бюджете на 2019 год и плановый период 2020-2021гг"</t>
  </si>
  <si>
    <t>2021 год</t>
  </si>
  <si>
    <t>к  решению "О бюджете на 2019 год и плановый период 2020-2021гг"</t>
  </si>
  <si>
    <t>1 11 09045 13 0000 120</t>
  </si>
  <si>
    <t>УПРАВЛЕНИЕ ФЕДЕРАЛЬНОГО КАЗНАЧЕЙСТВА ПО АМУРСКОЙ ОБЛАСТИ</t>
  </si>
  <si>
    <t>к решению "О бюджете на 2019 год и плановый период 2020-2021гг"</t>
  </si>
  <si>
    <t>Расчет суммы договора по теплу</t>
  </si>
  <si>
    <t>Гкалл</t>
  </si>
  <si>
    <t>период</t>
  </si>
  <si>
    <t>индесация</t>
  </si>
  <si>
    <t>стоимость</t>
  </si>
  <si>
    <t>сумма</t>
  </si>
  <si>
    <t>01.01.2019 -30.06.2019</t>
  </si>
  <si>
    <t>01.07.2019-31.12.2019</t>
  </si>
  <si>
    <t>Тепло</t>
  </si>
  <si>
    <t>итого</t>
  </si>
  <si>
    <t>Интеп 1С</t>
  </si>
  <si>
    <t>Интеп зп</t>
  </si>
  <si>
    <t>Интеп ИТС</t>
  </si>
  <si>
    <t>Болотин</t>
  </si>
  <si>
    <t>(3448*12)+27,1%</t>
  </si>
  <si>
    <t>(2150+20%)*12</t>
  </si>
  <si>
    <t>телефон</t>
  </si>
  <si>
    <t>(1700+20%)*12</t>
  </si>
  <si>
    <t xml:space="preserve">электроэнергия </t>
  </si>
  <si>
    <t>уборка помещения 12000+27,1%</t>
  </si>
  <si>
    <t>тензор</t>
  </si>
  <si>
    <t>ТО Пож сигн</t>
  </si>
  <si>
    <t>ООО Пульс ПРО</t>
  </si>
  <si>
    <t>Канцелярия, бумага</t>
  </si>
  <si>
    <t>Хозматериалы</t>
  </si>
  <si>
    <t>Расходные материалы к оргтехнике</t>
  </si>
  <si>
    <t>1000*12 мес</t>
  </si>
  <si>
    <t>Почтовые расходы</t>
  </si>
  <si>
    <t>Налог на имущество</t>
  </si>
  <si>
    <t>по декларации за 2017 год</t>
  </si>
  <si>
    <t xml:space="preserve">Транспортный налог </t>
  </si>
  <si>
    <t>План на 2019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</si>
  <si>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рабочего поселка (поселка городского типа) Экимчан на 2019 год и плановый период 2020-2021гг</t>
  </si>
  <si>
    <t>на 2019 год и плановый период 2020-2021гг</t>
  </si>
  <si>
    <t xml:space="preserve"> целевых муниципальных программ на 2019 год и плановый период 2020-2021гг</t>
  </si>
  <si>
    <t>Величина муниципального долга на 01 января 2020 года</t>
  </si>
  <si>
    <t>Предельный объем привлечения в 2020 году</t>
  </si>
  <si>
    <t>Предельный объем погашения в 2020 году</t>
  </si>
  <si>
    <t>Верхний предел муниципального долга на 01 января 2021 года</t>
  </si>
  <si>
    <t>к решению "О бюджете на  2019 год" и плановый период 2020-2021 гг.</t>
  </si>
  <si>
    <t xml:space="preserve">к решению "О бюджете на  2019 год и плановый период 2020-2021гг" </t>
  </si>
  <si>
    <t>Программа                                                                                                                                                                                                 муниципальных внутренних заимствований администрации рабочего поселка (пгт) Экимчан  на 2019 год и плановый период 2020-2021гг</t>
  </si>
  <si>
    <t>Программа предоставления муниципальных гарантий  администрациирабочего поселка (пгт) Экимчан на 2021 год</t>
  </si>
  <si>
    <t xml:space="preserve">1.1. Перечень подлежащих предоставлению в 2021 году муниципальных гарантий администрации рабочего поселка (пгт) Экимчан </t>
  </si>
  <si>
    <t>Объем бюджетных ассигнований на исполнение гарантий по возможным гарантийным случаям в 2021 году</t>
  </si>
  <si>
    <t>10 1 01 01194</t>
  </si>
  <si>
    <t>0412</t>
  </si>
  <si>
    <t>Другие вопросы в области национальной экономики</t>
  </si>
  <si>
    <t>Муниципальная программа «Развитие объектов малого и среднего предпринимательства на 2019-2021гг.»</t>
  </si>
  <si>
    <t>Предусмотренный объем средств в бюджете на 2021 год</t>
  </si>
  <si>
    <t>Величина муниципального долга на 01 января 2021 года</t>
  </si>
  <si>
    <t>Предельный объем привлечения в 2021 году</t>
  </si>
  <si>
    <t>Предельный объем погашения в 2021 году</t>
  </si>
  <si>
    <t>Верхний предел муниципального долга на 01 января 2022 года</t>
  </si>
  <si>
    <t xml:space="preserve">на 2020 год и плановый период 2021-2022гг </t>
  </si>
  <si>
    <t>План на    2020 год</t>
  </si>
  <si>
    <t>2022 год</t>
  </si>
  <si>
    <t>2 02 1500 100 0000 150</t>
  </si>
  <si>
    <t>2 02 01000 00 0000 150</t>
  </si>
  <si>
    <t>1 11 05013 13 0000 120</t>
  </si>
  <si>
    <t>2 02  15001 13 0000 151</t>
  </si>
  <si>
    <t>2 02 29999 13 0000 151</t>
  </si>
  <si>
    <t>Стоимость 1 Гкал в 2020 году</t>
  </si>
  <si>
    <t>План на 20 год</t>
  </si>
  <si>
    <t>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</si>
</sst>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25" fillId="0" borderId="0"/>
  </cellStyleXfs>
  <cellXfs count="258">
    <xf numFmtId="0" fontId="0" fillId="0" borderId="0" xfId="0"/>
    <xf numFmtId="0" fontId="1" fillId="0" borderId="0" xfId="1"/>
    <xf numFmtId="0" fontId="3" fillId="0" borderId="0" xfId="1" applyFont="1"/>
    <xf numFmtId="49" fontId="3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/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0" fontId="7" fillId="0" borderId="0" xfId="0" applyFont="1"/>
    <xf numFmtId="49" fontId="0" fillId="0" borderId="0" xfId="0" applyNumberFormat="1" applyAlignment="1">
      <alignment horizontal="left" vertical="justify" wrapText="1"/>
    </xf>
    <xf numFmtId="0" fontId="0" fillId="0" borderId="0" xfId="0" applyFont="1"/>
    <xf numFmtId="0" fontId="0" fillId="0" borderId="0" xfId="0" applyAlignment="1"/>
    <xf numFmtId="49" fontId="0" fillId="0" borderId="0" xfId="0" applyNumberFormat="1" applyAlignment="1">
      <alignment vertical="justify" wrapText="1"/>
    </xf>
    <xf numFmtId="0" fontId="9" fillId="0" borderId="0" xfId="2" applyFont="1"/>
    <xf numFmtId="0" fontId="9" fillId="0" borderId="1" xfId="2" applyFont="1" applyBorder="1"/>
    <xf numFmtId="0" fontId="9" fillId="0" borderId="0" xfId="3" applyNumberFormat="1" applyFont="1" applyBorder="1" applyAlignment="1">
      <alignment horizontal="center"/>
    </xf>
    <xf numFmtId="0" fontId="10" fillId="0" borderId="6" xfId="3" applyFont="1" applyBorder="1" applyAlignment="1">
      <alignment vertical="top" wrapText="1"/>
    </xf>
    <xf numFmtId="0" fontId="9" fillId="0" borderId="0" xfId="2" applyFont="1" applyAlignment="1">
      <alignment horizontal="left"/>
    </xf>
    <xf numFmtId="0" fontId="12" fillId="0" borderId="0" xfId="2" applyFont="1" applyBorder="1"/>
    <xf numFmtId="0" fontId="12" fillId="0" borderId="0" xfId="2" applyFont="1"/>
    <xf numFmtId="0" fontId="11" fillId="0" borderId="0" xfId="2" applyFont="1"/>
    <xf numFmtId="0" fontId="3" fillId="0" borderId="1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49" fontId="13" fillId="0" borderId="0" xfId="0" applyNumberFormat="1" applyFont="1" applyAlignment="1">
      <alignment horizontal="right" vertical="justify" wrapText="1"/>
    </xf>
    <xf numFmtId="49" fontId="13" fillId="0" borderId="0" xfId="0" applyNumberFormat="1" applyFont="1" applyAlignment="1">
      <alignment vertical="justify" wrapText="1"/>
    </xf>
    <xf numFmtId="0" fontId="14" fillId="0" borderId="0" xfId="0" applyFont="1"/>
    <xf numFmtId="49" fontId="13" fillId="0" borderId="1" xfId="0" applyNumberFormat="1" applyFont="1" applyBorder="1" applyAlignment="1">
      <alignment horizontal="center" vertical="justify" wrapText="1"/>
    </xf>
    <xf numFmtId="49" fontId="13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/>
    <xf numFmtId="49" fontId="17" fillId="0" borderId="1" xfId="0" applyNumberFormat="1" applyFont="1" applyBorder="1" applyAlignment="1">
      <alignment horizontal="center" vertical="justify" wrapText="1"/>
    </xf>
    <xf numFmtId="49" fontId="13" fillId="0" borderId="1" xfId="0" applyNumberFormat="1" applyFont="1" applyBorder="1" applyAlignment="1">
      <alignment vertical="justify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justify" wrapText="1"/>
    </xf>
    <xf numFmtId="49" fontId="14" fillId="0" borderId="1" xfId="0" applyNumberFormat="1" applyFont="1" applyBorder="1" applyAlignment="1">
      <alignment horizontal="center" vertical="justify" wrapText="1"/>
    </xf>
    <xf numFmtId="49" fontId="19" fillId="0" borderId="1" xfId="0" applyNumberFormat="1" applyFont="1" applyBorder="1" applyAlignment="1">
      <alignment horizontal="center" vertical="justify" wrapText="1"/>
    </xf>
    <xf numFmtId="49" fontId="14" fillId="0" borderId="1" xfId="0" applyNumberFormat="1" applyFont="1" applyBorder="1" applyAlignment="1">
      <alignment horizontal="left" vertical="justify" wrapText="1"/>
    </xf>
    <xf numFmtId="49" fontId="19" fillId="0" borderId="1" xfId="0" applyNumberFormat="1" applyFont="1" applyBorder="1" applyAlignment="1">
      <alignment horizontal="left" vertical="justify" wrapText="1"/>
    </xf>
    <xf numFmtId="49" fontId="19" fillId="0" borderId="1" xfId="0" applyNumberFormat="1" applyFont="1" applyBorder="1" applyAlignment="1">
      <alignment vertical="justify" wrapText="1"/>
    </xf>
    <xf numFmtId="49" fontId="19" fillId="0" borderId="1" xfId="0" applyNumberFormat="1" applyFont="1" applyBorder="1"/>
    <xf numFmtId="49" fontId="3" fillId="0" borderId="1" xfId="0" applyNumberFormat="1" applyFont="1" applyFill="1" applyBorder="1" applyAlignment="1">
      <alignment vertical="justify" wrapText="1"/>
    </xf>
    <xf numFmtId="49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justify" wrapText="1"/>
    </xf>
    <xf numFmtId="49" fontId="4" fillId="0" borderId="1" xfId="0" applyNumberFormat="1" applyFont="1" applyFill="1" applyBorder="1"/>
    <xf numFmtId="49" fontId="14" fillId="0" borderId="1" xfId="0" applyNumberFormat="1" applyFont="1" applyBorder="1" applyAlignment="1">
      <alignment vertical="justify" wrapText="1"/>
    </xf>
    <xf numFmtId="49" fontId="14" fillId="0" borderId="1" xfId="0" applyNumberFormat="1" applyFont="1" applyBorder="1"/>
    <xf numFmtId="49" fontId="19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0" fontId="3" fillId="0" borderId="1" xfId="2" applyFont="1" applyBorder="1"/>
    <xf numFmtId="0" fontId="13" fillId="0" borderId="1" xfId="0" applyFont="1" applyBorder="1" applyAlignment="1">
      <alignment horizontal="center"/>
    </xf>
    <xf numFmtId="0" fontId="17" fillId="0" borderId="1" xfId="0" applyFont="1" applyBorder="1"/>
    <xf numFmtId="164" fontId="17" fillId="0" borderId="1" xfId="0" applyNumberFormat="1" applyFont="1" applyBorder="1"/>
    <xf numFmtId="164" fontId="13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164" fontId="1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3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9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0" fontId="9" fillId="0" borderId="1" xfId="2" applyFont="1" applyBorder="1" applyAlignment="1">
      <alignment horizontal="center" vertical="top"/>
    </xf>
    <xf numFmtId="0" fontId="9" fillId="0" borderId="1" xfId="3" applyFont="1" applyBorder="1" applyAlignment="1">
      <alignment horizontal="center"/>
    </xf>
    <xf numFmtId="0" fontId="9" fillId="0" borderId="1" xfId="3" applyNumberFormat="1" applyFont="1" applyBorder="1" applyAlignment="1">
      <alignment horizontal="center"/>
    </xf>
    <xf numFmtId="2" fontId="9" fillId="0" borderId="0" xfId="2" applyNumberFormat="1" applyFont="1"/>
    <xf numFmtId="0" fontId="13" fillId="0" borderId="0" xfId="0" applyFont="1" applyAlignment="1">
      <alignment horizontal="left"/>
    </xf>
    <xf numFmtId="49" fontId="18" fillId="0" borderId="0" xfId="0" applyNumberFormat="1" applyFont="1" applyAlignment="1">
      <alignment horizontal="left" vertical="justify" wrapText="1"/>
    </xf>
    <xf numFmtId="0" fontId="18" fillId="0" borderId="0" xfId="0" applyFont="1" applyAlignment="1">
      <alignment horizontal="left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2" fontId="13" fillId="0" borderId="1" xfId="0" applyNumberFormat="1" applyFont="1" applyBorder="1"/>
    <xf numFmtId="4" fontId="1" fillId="0" borderId="0" xfId="1" applyNumberFormat="1"/>
    <xf numFmtId="4" fontId="0" fillId="0" borderId="0" xfId="0" applyNumberFormat="1"/>
    <xf numFmtId="0" fontId="0" fillId="0" borderId="0" xfId="0" applyFill="1"/>
    <xf numFmtId="2" fontId="0" fillId="0" borderId="0" xfId="0" applyNumberFormat="1" applyFill="1"/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justify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Continuous" vertical="center"/>
    </xf>
    <xf numFmtId="49" fontId="13" fillId="0" borderId="1" xfId="0" applyNumberFormat="1" applyFont="1" applyFill="1" applyBorder="1" applyAlignment="1">
      <alignment horizontal="center" vertical="justify" wrapText="1"/>
    </xf>
    <xf numFmtId="164" fontId="1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49" fontId="2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49" fontId="13" fillId="0" borderId="1" xfId="0" applyNumberFormat="1" applyFont="1" applyFill="1" applyBorder="1" applyAlignment="1">
      <alignment horizontal="left" vertical="justify" wrapText="1"/>
    </xf>
    <xf numFmtId="4" fontId="3" fillId="0" borderId="1" xfId="0" applyNumberFormat="1" applyFont="1" applyFill="1" applyBorder="1"/>
    <xf numFmtId="4" fontId="18" fillId="0" borderId="1" xfId="0" applyNumberFormat="1" applyFont="1" applyFill="1" applyBorder="1"/>
    <xf numFmtId="4" fontId="18" fillId="0" borderId="1" xfId="0" applyNumberFormat="1" applyFont="1" applyBorder="1"/>
    <xf numFmtId="4" fontId="19" fillId="0" borderId="1" xfId="0" applyNumberFormat="1" applyFont="1" applyBorder="1"/>
    <xf numFmtId="4" fontId="14" fillId="0" borderId="1" xfId="0" applyNumberFormat="1" applyFont="1" applyBorder="1"/>
    <xf numFmtId="49" fontId="23" fillId="0" borderId="1" xfId="0" applyNumberFormat="1" applyFont="1" applyFill="1" applyBorder="1" applyAlignment="1"/>
    <xf numFmtId="0" fontId="1" fillId="0" borderId="0" xfId="1" applyFill="1"/>
    <xf numFmtId="0" fontId="1" fillId="0" borderId="0" xfId="1" applyFill="1" applyBorder="1"/>
    <xf numFmtId="4" fontId="1" fillId="0" borderId="0" xfId="1" applyNumberFormat="1" applyFill="1" applyBorder="1"/>
    <xf numFmtId="49" fontId="14" fillId="0" borderId="1" xfId="0" applyNumberFormat="1" applyFont="1" applyFill="1" applyBorder="1"/>
    <xf numFmtId="0" fontId="4" fillId="0" borderId="1" xfId="2" applyFont="1" applyBorder="1"/>
    <xf numFmtId="4" fontId="4" fillId="0" borderId="1" xfId="0" applyNumberFormat="1" applyFont="1" applyFill="1" applyBorder="1"/>
    <xf numFmtId="4" fontId="4" fillId="0" borderId="1" xfId="2" applyNumberFormat="1" applyFont="1" applyFill="1" applyBorder="1"/>
    <xf numFmtId="49" fontId="3" fillId="0" borderId="1" xfId="0" applyNumberFormat="1" applyFont="1" applyFill="1" applyBorder="1" applyAlignment="1">
      <alignment vertical="center" wrapText="1"/>
    </xf>
    <xf numFmtId="0" fontId="14" fillId="0" borderId="0" xfId="0" applyFont="1" applyAlignment="1"/>
    <xf numFmtId="49" fontId="14" fillId="0" borderId="1" xfId="0" applyNumberFormat="1" applyFont="1" applyBorder="1" applyAlignment="1">
      <alignment horizontal="center" vertical="justify" wrapText="1"/>
    </xf>
    <xf numFmtId="165" fontId="1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4" fontId="1" fillId="0" borderId="0" xfId="1" applyNumberFormat="1" applyFill="1"/>
    <xf numFmtId="2" fontId="0" fillId="0" borderId="0" xfId="0" applyNumberForma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vertical="justify" wrapText="1"/>
    </xf>
    <xf numFmtId="49" fontId="19" fillId="0" borderId="1" xfId="0" applyNumberFormat="1" applyFont="1" applyFill="1" applyBorder="1"/>
    <xf numFmtId="4" fontId="19" fillId="0" borderId="1" xfId="0" applyNumberFormat="1" applyFont="1" applyFill="1" applyBorder="1"/>
    <xf numFmtId="9" fontId="0" fillId="0" borderId="0" xfId="0" applyNumberFormat="1" applyFill="1"/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1" applyFont="1" applyFill="1"/>
    <xf numFmtId="0" fontId="13" fillId="0" borderId="0" xfId="0" applyFont="1" applyFill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justify" wrapText="1"/>
    </xf>
    <xf numFmtId="4" fontId="4" fillId="0" borderId="1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center" vertical="justify" wrapText="1"/>
    </xf>
    <xf numFmtId="4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/>
    <xf numFmtId="0" fontId="3" fillId="0" borderId="1" xfId="1" applyNumberFormat="1" applyFont="1" applyFill="1" applyBorder="1" applyAlignment="1">
      <alignment horizontal="center" vertical="justify" wrapText="1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center" vertical="justify" wrapText="1"/>
    </xf>
    <xf numFmtId="2" fontId="1" fillId="0" borderId="0" xfId="1" applyNumberFormat="1" applyFill="1"/>
    <xf numFmtId="0" fontId="1" fillId="0" borderId="0" xfId="1" applyFill="1" applyAlignment="1">
      <alignment vertical="justify" wrapText="1"/>
    </xf>
    <xf numFmtId="49" fontId="19" fillId="0" borderId="1" xfId="0" applyNumberFormat="1" applyFont="1" applyFill="1" applyBorder="1" applyAlignment="1">
      <alignment horizontal="left" vertical="justify" wrapText="1"/>
    </xf>
    <xf numFmtId="0" fontId="9" fillId="0" borderId="0" xfId="2" applyFont="1" applyFill="1"/>
    <xf numFmtId="0" fontId="13" fillId="0" borderId="0" xfId="0" applyFont="1" applyFill="1"/>
    <xf numFmtId="0" fontId="16" fillId="0" borderId="0" xfId="0" applyFont="1" applyFill="1" applyAlignment="1"/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justify" wrapText="1"/>
    </xf>
    <xf numFmtId="0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horizontal="center" vertical="center"/>
    </xf>
    <xf numFmtId="49" fontId="14" fillId="0" borderId="1" xfId="0" applyNumberFormat="1" applyFont="1" applyBorder="1" applyAlignment="1">
      <alignment horizontal="center" vertical="justify" wrapText="1"/>
    </xf>
    <xf numFmtId="0" fontId="25" fillId="0" borderId="0" xfId="4"/>
    <xf numFmtId="0" fontId="24" fillId="0" borderId="0" xfId="4" applyFont="1"/>
    <xf numFmtId="10" fontId="25" fillId="0" borderId="0" xfId="4" applyNumberFormat="1"/>
    <xf numFmtId="2" fontId="25" fillId="0" borderId="0" xfId="4" applyNumberFormat="1"/>
    <xf numFmtId="0" fontId="26" fillId="0" borderId="0" xfId="4" applyFont="1"/>
    <xf numFmtId="0" fontId="27" fillId="0" borderId="0" xfId="4" applyFont="1"/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justify" wrapText="1"/>
    </xf>
    <xf numFmtId="49" fontId="3" fillId="2" borderId="1" xfId="0" applyNumberFormat="1" applyFont="1" applyFill="1" applyBorder="1"/>
    <xf numFmtId="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/>
    <xf numFmtId="49" fontId="4" fillId="2" borderId="1" xfId="0" applyNumberFormat="1" applyFont="1" applyFill="1" applyBorder="1" applyAlignment="1">
      <alignment vertical="justify" wrapText="1"/>
    </xf>
    <xf numFmtId="49" fontId="4" fillId="2" borderId="1" xfId="0" applyNumberFormat="1" applyFont="1" applyFill="1" applyBorder="1"/>
    <xf numFmtId="4" fontId="4" fillId="2" borderId="1" xfId="0" applyNumberFormat="1" applyFont="1" applyFill="1" applyBorder="1"/>
    <xf numFmtId="49" fontId="22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/>
    <xf numFmtId="49" fontId="4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justify" wrapText="1"/>
    </xf>
    <xf numFmtId="49" fontId="14" fillId="0" borderId="1" xfId="0" applyNumberFormat="1" applyFont="1" applyBorder="1" applyAlignment="1">
      <alignment horizontal="center" vertical="justify" wrapText="1"/>
    </xf>
    <xf numFmtId="49" fontId="13" fillId="0" borderId="0" xfId="0" applyNumberFormat="1" applyFont="1" applyFill="1" applyAlignment="1">
      <alignment horizontal="left" vertical="justify" wrapText="1"/>
    </xf>
    <xf numFmtId="0" fontId="3" fillId="0" borderId="5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right" vertical="center" wrapText="1"/>
    </xf>
    <xf numFmtId="49" fontId="3" fillId="0" borderId="3" xfId="1" applyNumberFormat="1" applyFont="1" applyFill="1" applyBorder="1" applyAlignment="1">
      <alignment horizontal="right" wrapText="1"/>
    </xf>
    <xf numFmtId="49" fontId="3" fillId="0" borderId="2" xfId="1" applyNumberFormat="1" applyFont="1" applyFill="1" applyBorder="1" applyAlignment="1">
      <alignment horizontal="right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3" fillId="0" borderId="4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Border="1" applyAlignment="1">
      <alignment horizontal="left" vertical="justify" wrapText="1"/>
    </xf>
    <xf numFmtId="49" fontId="3" fillId="0" borderId="5" xfId="1" applyNumberFormat="1" applyFont="1" applyBorder="1" applyAlignment="1">
      <alignment horizontal="justify" vertical="justify" wrapText="1"/>
    </xf>
    <xf numFmtId="49" fontId="3" fillId="0" borderId="4" xfId="1" applyNumberFormat="1" applyFont="1" applyBorder="1" applyAlignment="1">
      <alignment horizontal="justify" vertical="justify" wrapText="1"/>
    </xf>
    <xf numFmtId="49" fontId="4" fillId="0" borderId="1" xfId="1" applyNumberFormat="1" applyFont="1" applyBorder="1" applyAlignment="1">
      <alignment horizontal="center" vertical="justify" wrapText="1"/>
    </xf>
    <xf numFmtId="0" fontId="3" fillId="0" borderId="5" xfId="1" applyNumberFormat="1" applyFont="1" applyBorder="1" applyAlignment="1">
      <alignment horizontal="left" vertical="justify" wrapText="1"/>
    </xf>
    <xf numFmtId="0" fontId="3" fillId="0" borderId="4" xfId="1" applyNumberFormat="1" applyFont="1" applyBorder="1" applyAlignment="1">
      <alignment horizontal="left" vertical="justify" wrapText="1"/>
    </xf>
    <xf numFmtId="0" fontId="3" fillId="0" borderId="1" xfId="1" applyFont="1" applyBorder="1" applyAlignment="1">
      <alignment horizontal="left" vertical="justify" wrapText="1"/>
    </xf>
    <xf numFmtId="0" fontId="4" fillId="0" borderId="5" xfId="1" applyFont="1" applyBorder="1" applyAlignment="1">
      <alignment horizontal="justify"/>
    </xf>
    <xf numFmtId="0" fontId="4" fillId="0" borderId="4" xfId="1" applyFont="1" applyBorder="1" applyAlignment="1">
      <alignment horizontal="justify"/>
    </xf>
    <xf numFmtId="0" fontId="5" fillId="0" borderId="5" xfId="1" applyNumberFormat="1" applyFont="1" applyFill="1" applyBorder="1" applyAlignment="1" applyProtection="1">
      <alignment horizontal="left" vertical="top" wrapText="1"/>
    </xf>
    <xf numFmtId="0" fontId="5" fillId="0" borderId="4" xfId="1" applyNumberFormat="1" applyFont="1" applyFill="1" applyBorder="1" applyAlignment="1" applyProtection="1">
      <alignment horizontal="left" vertical="top" wrapText="1"/>
    </xf>
    <xf numFmtId="0" fontId="5" fillId="0" borderId="5" xfId="1" applyNumberFormat="1" applyFont="1" applyFill="1" applyBorder="1" applyAlignment="1" applyProtection="1">
      <alignment vertical="top" wrapText="1"/>
    </xf>
    <xf numFmtId="0" fontId="5" fillId="0" borderId="4" xfId="1" applyNumberFormat="1" applyFont="1" applyFill="1" applyBorder="1" applyAlignment="1" applyProtection="1">
      <alignment vertical="top" wrapText="1"/>
    </xf>
    <xf numFmtId="0" fontId="1" fillId="0" borderId="4" xfId="1" applyBorder="1" applyAlignment="1">
      <alignment vertical="top" wrapText="1"/>
    </xf>
    <xf numFmtId="0" fontId="1" fillId="0" borderId="4" xfId="1" applyBorder="1" applyAlignment="1">
      <alignment horizontal="left" vertical="top" wrapText="1"/>
    </xf>
    <xf numFmtId="0" fontId="11" fillId="0" borderId="0" xfId="1" applyFont="1" applyAlignment="1">
      <alignment horizontal="center"/>
    </xf>
    <xf numFmtId="0" fontId="2" fillId="0" borderId="6" xfId="1" applyFont="1" applyBorder="1" applyAlignment="1">
      <alignment horizontal="center"/>
    </xf>
    <xf numFmtId="0" fontId="6" fillId="0" borderId="5" xfId="1" applyNumberFormat="1" applyFont="1" applyFill="1" applyBorder="1" applyAlignment="1" applyProtection="1">
      <alignment horizontal="center" vertical="top" wrapText="1"/>
    </xf>
    <xf numFmtId="0" fontId="6" fillId="0" borderId="4" xfId="1" applyNumberFormat="1" applyFont="1" applyFill="1" applyBorder="1" applyAlignment="1" applyProtection="1">
      <alignment horizontal="center" vertical="top" wrapText="1"/>
    </xf>
    <xf numFmtId="0" fontId="1" fillId="0" borderId="4" xfId="1" applyBorder="1" applyAlignment="1">
      <alignment horizontal="center" vertical="top" wrapText="1"/>
    </xf>
    <xf numFmtId="0" fontId="6" fillId="0" borderId="5" xfId="1" applyNumberFormat="1" applyFont="1" applyFill="1" applyBorder="1" applyAlignment="1" applyProtection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6" fillId="0" borderId="5" xfId="1" applyNumberFormat="1" applyFont="1" applyFill="1" applyBorder="1" applyAlignment="1" applyProtection="1">
      <alignment vertical="top" wrapText="1"/>
    </xf>
    <xf numFmtId="0" fontId="2" fillId="0" borderId="4" xfId="1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justify" wrapText="1"/>
    </xf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justify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justify" wrapText="1"/>
    </xf>
    <xf numFmtId="49" fontId="18" fillId="0" borderId="0" xfId="0" applyNumberFormat="1" applyFont="1" applyAlignment="1">
      <alignment horizontal="left" vertical="justify" wrapText="1"/>
    </xf>
    <xf numFmtId="49" fontId="14" fillId="0" borderId="1" xfId="0" applyNumberFormat="1" applyFont="1" applyFill="1" applyBorder="1" applyAlignment="1">
      <alignment horizontal="center" vertical="justify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49" fontId="19" fillId="0" borderId="5" xfId="0" applyNumberFormat="1" applyFont="1" applyBorder="1" applyAlignment="1">
      <alignment horizontal="center" vertical="justify" wrapText="1"/>
    </xf>
    <xf numFmtId="49" fontId="19" fillId="0" borderId="7" xfId="0" applyNumberFormat="1" applyFont="1" applyBorder="1" applyAlignment="1">
      <alignment horizontal="center" vertical="justify" wrapText="1"/>
    </xf>
    <xf numFmtId="49" fontId="19" fillId="0" borderId="4" xfId="0" applyNumberFormat="1" applyFont="1" applyBorder="1" applyAlignment="1">
      <alignment horizontal="center" vertical="justify" wrapText="1"/>
    </xf>
    <xf numFmtId="0" fontId="11" fillId="0" borderId="0" xfId="3" applyFont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49" fontId="13" fillId="0" borderId="0" xfId="0" applyNumberFormat="1" applyFont="1" applyFill="1" applyAlignment="1">
      <alignment horizontal="center" vertical="justify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justify" wrapText="1"/>
    </xf>
    <xf numFmtId="49" fontId="14" fillId="0" borderId="0" xfId="0" applyNumberFormat="1" applyFont="1" applyAlignment="1">
      <alignment horizontal="left" vertical="justify" wrapText="1"/>
    </xf>
    <xf numFmtId="0" fontId="9" fillId="0" borderId="1" xfId="2" applyFont="1" applyBorder="1" applyAlignment="1">
      <alignment horizontal="center"/>
    </xf>
    <xf numFmtId="0" fontId="9" fillId="0" borderId="0" xfId="3" applyFont="1" applyAlignment="1">
      <alignment horizontal="left" wrapText="1"/>
    </xf>
    <xf numFmtId="0" fontId="9" fillId="0" borderId="6" xfId="3" applyFont="1" applyBorder="1" applyAlignment="1">
      <alignment horizontal="center"/>
    </xf>
    <xf numFmtId="0" fontId="9" fillId="0" borderId="0" xfId="2" applyFont="1" applyAlignment="1">
      <alignment horizontal="left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Обычный_расчет источн11 (7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92"/>
  <sheetViews>
    <sheetView topLeftCell="A8" workbookViewId="0">
      <selection activeCell="N23" sqref="N23"/>
    </sheetView>
  </sheetViews>
  <sheetFormatPr defaultRowHeight="12.75" x14ac:dyDescent="0.2"/>
  <cols>
    <col min="1" max="1" width="22.7109375" style="117" customWidth="1"/>
    <col min="2" max="2" width="35.7109375" style="117" customWidth="1"/>
    <col min="3" max="3" width="10" style="117" customWidth="1"/>
    <col min="4" max="10" width="9.140625" style="117"/>
    <col min="11" max="16384" width="9.140625" style="1"/>
  </cols>
  <sheetData>
    <row r="1" spans="1:12" ht="12.75" customHeight="1" x14ac:dyDescent="0.25">
      <c r="A1" s="138"/>
      <c r="B1" s="138"/>
      <c r="C1" s="139" t="s">
        <v>263</v>
      </c>
    </row>
    <row r="2" spans="1:12" ht="46.5" customHeight="1" x14ac:dyDescent="0.2">
      <c r="A2" s="138"/>
      <c r="B2" s="138"/>
      <c r="C2" s="186" t="s">
        <v>396</v>
      </c>
      <c r="D2" s="186"/>
      <c r="E2" s="186"/>
    </row>
    <row r="3" spans="1:12" ht="15" customHeight="1" x14ac:dyDescent="0.25">
      <c r="A3" s="138"/>
      <c r="B3" s="138"/>
      <c r="C3" s="139" t="s">
        <v>203</v>
      </c>
    </row>
    <row r="4" spans="1:12" x14ac:dyDescent="0.2">
      <c r="A4" s="138"/>
      <c r="B4" s="138"/>
      <c r="C4" s="138"/>
    </row>
    <row r="5" spans="1:12" ht="14.25" x14ac:dyDescent="0.2">
      <c r="A5" s="189" t="s">
        <v>52</v>
      </c>
      <c r="B5" s="189"/>
      <c r="C5" s="189"/>
    </row>
    <row r="6" spans="1:12" ht="14.25" x14ac:dyDescent="0.2">
      <c r="A6" s="189" t="s">
        <v>51</v>
      </c>
      <c r="B6" s="189"/>
      <c r="C6" s="189"/>
    </row>
    <row r="7" spans="1:12" ht="14.25" x14ac:dyDescent="0.2">
      <c r="A7" s="189" t="s">
        <v>456</v>
      </c>
      <c r="B7" s="189"/>
      <c r="C7" s="189"/>
    </row>
    <row r="8" spans="1:12" x14ac:dyDescent="0.2">
      <c r="A8" s="138"/>
      <c r="B8" s="138"/>
      <c r="C8" s="138" t="s">
        <v>50</v>
      </c>
    </row>
    <row r="9" spans="1:12" ht="12.75" customHeight="1" x14ac:dyDescent="0.2">
      <c r="A9" s="191" t="s">
        <v>49</v>
      </c>
      <c r="B9" s="190" t="s">
        <v>48</v>
      </c>
      <c r="C9" s="190" t="s">
        <v>457</v>
      </c>
      <c r="D9" s="187" t="s">
        <v>313</v>
      </c>
      <c r="E9" s="188"/>
    </row>
    <row r="10" spans="1:12" ht="25.5" customHeight="1" x14ac:dyDescent="0.2">
      <c r="A10" s="192"/>
      <c r="B10" s="190"/>
      <c r="C10" s="190"/>
      <c r="D10" s="140" t="s">
        <v>397</v>
      </c>
      <c r="E10" s="140" t="s">
        <v>458</v>
      </c>
      <c r="H10" s="118"/>
      <c r="I10" s="119"/>
      <c r="J10" s="119"/>
      <c r="K10" s="119"/>
      <c r="L10" s="118"/>
    </row>
    <row r="11" spans="1:12" ht="25.5" x14ac:dyDescent="0.2">
      <c r="A11" s="141" t="s">
        <v>47</v>
      </c>
      <c r="B11" s="142" t="s">
        <v>46</v>
      </c>
      <c r="C11" s="143">
        <f>C12+C14+C16+C21+C24+C26+C19</f>
        <v>6239</v>
      </c>
      <c r="D11" s="143">
        <f t="shared" ref="D11:E11" si="0">D12+D14+D16+D21+D24+D26+D19</f>
        <v>6626</v>
      </c>
      <c r="E11" s="143">
        <f t="shared" si="0"/>
        <v>7054</v>
      </c>
    </row>
    <row r="12" spans="1:12" x14ac:dyDescent="0.2">
      <c r="A12" s="141" t="s">
        <v>45</v>
      </c>
      <c r="B12" s="142" t="s">
        <v>44</v>
      </c>
      <c r="C12" s="143">
        <f>C13</f>
        <v>4358</v>
      </c>
      <c r="D12" s="143">
        <f t="shared" ref="D12:E12" si="1">D13</f>
        <v>4482</v>
      </c>
      <c r="E12" s="143">
        <f t="shared" si="1"/>
        <v>4804</v>
      </c>
    </row>
    <row r="13" spans="1:12" x14ac:dyDescent="0.2">
      <c r="A13" s="140" t="s">
        <v>43</v>
      </c>
      <c r="B13" s="144" t="s">
        <v>42</v>
      </c>
      <c r="C13" s="145">
        <v>4358</v>
      </c>
      <c r="D13" s="146">
        <v>4482</v>
      </c>
      <c r="E13" s="146">
        <v>4804</v>
      </c>
      <c r="I13" s="129"/>
      <c r="J13" s="129"/>
      <c r="K13" s="95"/>
    </row>
    <row r="14" spans="1:12" ht="51" x14ac:dyDescent="0.2">
      <c r="A14" s="141" t="s">
        <v>41</v>
      </c>
      <c r="B14" s="142" t="s">
        <v>40</v>
      </c>
      <c r="C14" s="143">
        <f>C15</f>
        <v>359</v>
      </c>
      <c r="D14" s="143">
        <f t="shared" ref="D14:E14" si="2">D15</f>
        <v>183.2</v>
      </c>
      <c r="E14" s="143">
        <f t="shared" si="2"/>
        <v>106</v>
      </c>
    </row>
    <row r="15" spans="1:12" x14ac:dyDescent="0.2">
      <c r="A15" s="140" t="s">
        <v>39</v>
      </c>
      <c r="B15" s="144" t="s">
        <v>38</v>
      </c>
      <c r="C15" s="145">
        <v>359</v>
      </c>
      <c r="D15" s="146">
        <v>183.2</v>
      </c>
      <c r="E15" s="146">
        <v>106</v>
      </c>
    </row>
    <row r="16" spans="1:12" x14ac:dyDescent="0.2">
      <c r="A16" s="141" t="s">
        <v>37</v>
      </c>
      <c r="B16" s="142" t="s">
        <v>36</v>
      </c>
      <c r="C16" s="143">
        <f>SUM(C17:C18)</f>
        <v>1069</v>
      </c>
      <c r="D16" s="143">
        <f t="shared" ref="D16:E16" si="3">SUM(D17:D18)</f>
        <v>1759</v>
      </c>
      <c r="E16" s="143">
        <f t="shared" si="3"/>
        <v>1759</v>
      </c>
    </row>
    <row r="17" spans="1:15" x14ac:dyDescent="0.2">
      <c r="A17" s="140" t="s">
        <v>35</v>
      </c>
      <c r="B17" s="144" t="s">
        <v>34</v>
      </c>
      <c r="C17" s="145">
        <v>65</v>
      </c>
      <c r="D17" s="146">
        <v>65</v>
      </c>
      <c r="E17" s="146">
        <v>65</v>
      </c>
      <c r="I17" s="129"/>
      <c r="J17" s="129"/>
      <c r="K17" s="95"/>
    </row>
    <row r="18" spans="1:15" x14ac:dyDescent="0.2">
      <c r="A18" s="140" t="s">
        <v>33</v>
      </c>
      <c r="B18" s="144" t="s">
        <v>32</v>
      </c>
      <c r="C18" s="145">
        <v>1004</v>
      </c>
      <c r="D18" s="146">
        <f>694+1000</f>
        <v>1694</v>
      </c>
      <c r="E18" s="146">
        <v>1694</v>
      </c>
      <c r="I18" s="129"/>
      <c r="J18" s="129"/>
      <c r="K18" s="95"/>
    </row>
    <row r="19" spans="1:15" x14ac:dyDescent="0.2">
      <c r="A19" s="141" t="s">
        <v>283</v>
      </c>
      <c r="B19" s="142" t="s">
        <v>284</v>
      </c>
      <c r="C19" s="143">
        <f>C20</f>
        <v>23</v>
      </c>
      <c r="D19" s="143">
        <f>D20</f>
        <v>23</v>
      </c>
      <c r="E19" s="143">
        <f>E20</f>
        <v>23</v>
      </c>
    </row>
    <row r="20" spans="1:15" ht="25.5" x14ac:dyDescent="0.2">
      <c r="A20" s="140" t="s">
        <v>285</v>
      </c>
      <c r="B20" s="144" t="s">
        <v>286</v>
      </c>
      <c r="C20" s="145">
        <v>23</v>
      </c>
      <c r="D20" s="146">
        <v>23</v>
      </c>
      <c r="E20" s="146">
        <v>23</v>
      </c>
      <c r="I20" s="129"/>
      <c r="J20" s="129"/>
      <c r="K20" s="95"/>
    </row>
    <row r="21" spans="1:15" ht="63.75" x14ac:dyDescent="0.2">
      <c r="A21" s="141" t="s">
        <v>31</v>
      </c>
      <c r="B21" s="142" t="s">
        <v>30</v>
      </c>
      <c r="C21" s="143">
        <f>SUM(C22:C23)</f>
        <v>176</v>
      </c>
      <c r="D21" s="143">
        <f>SUM(D22:D23)</f>
        <v>166.8</v>
      </c>
      <c r="E21" s="143">
        <f>SUM(E22:E23)</f>
        <v>226.8</v>
      </c>
    </row>
    <row r="22" spans="1:15" ht="108.75" customHeight="1" x14ac:dyDescent="0.2">
      <c r="A22" s="140" t="s">
        <v>29</v>
      </c>
      <c r="B22" s="147" t="s">
        <v>28</v>
      </c>
      <c r="C22" s="145">
        <v>176</v>
      </c>
      <c r="D22" s="146">
        <v>166.8</v>
      </c>
      <c r="E22" s="146">
        <v>226.8</v>
      </c>
      <c r="I22" s="129"/>
      <c r="J22" s="129"/>
      <c r="K22" s="95"/>
    </row>
    <row r="23" spans="1:15" ht="76.5" x14ac:dyDescent="0.2">
      <c r="A23" s="140" t="s">
        <v>276</v>
      </c>
      <c r="B23" s="147" t="s">
        <v>27</v>
      </c>
      <c r="C23" s="145">
        <v>0</v>
      </c>
      <c r="D23" s="145">
        <v>0</v>
      </c>
      <c r="E23" s="145">
        <v>0</v>
      </c>
      <c r="I23" s="129"/>
      <c r="J23" s="129"/>
      <c r="K23" s="95"/>
    </row>
    <row r="24" spans="1:15" ht="25.5" hidden="1" x14ac:dyDescent="0.2">
      <c r="A24" s="141" t="s">
        <v>26</v>
      </c>
      <c r="B24" s="142" t="s">
        <v>25</v>
      </c>
      <c r="C24" s="143">
        <f>C25</f>
        <v>0</v>
      </c>
      <c r="D24" s="143">
        <f t="shared" ref="D24:E24" si="4">D25</f>
        <v>0</v>
      </c>
      <c r="E24" s="143">
        <f t="shared" si="4"/>
        <v>0</v>
      </c>
    </row>
    <row r="25" spans="1:15" ht="25.5" hidden="1" x14ac:dyDescent="0.2">
      <c r="A25" s="140" t="s">
        <v>24</v>
      </c>
      <c r="B25" s="144" t="s">
        <v>23</v>
      </c>
      <c r="C25" s="145">
        <v>0</v>
      </c>
      <c r="D25" s="145">
        <v>0</v>
      </c>
      <c r="E25" s="145">
        <v>0</v>
      </c>
      <c r="I25" s="129"/>
      <c r="J25" s="129"/>
      <c r="K25" s="95"/>
    </row>
    <row r="26" spans="1:15" ht="38.25" x14ac:dyDescent="0.2">
      <c r="A26" s="141" t="s">
        <v>22</v>
      </c>
      <c r="B26" s="142" t="s">
        <v>21</v>
      </c>
      <c r="C26" s="143">
        <f>SUM(C27:C28)</f>
        <v>254</v>
      </c>
      <c r="D26" s="143">
        <f t="shared" ref="D26" si="5">SUM(D27:D28)</f>
        <v>12</v>
      </c>
      <c r="E26" s="143">
        <v>135.19999999999999</v>
      </c>
    </row>
    <row r="27" spans="1:15" ht="38.25" x14ac:dyDescent="0.2">
      <c r="A27" s="140" t="s">
        <v>20</v>
      </c>
      <c r="B27" s="144" t="s">
        <v>19</v>
      </c>
      <c r="C27" s="145">
        <v>254</v>
      </c>
      <c r="D27" s="145">
        <v>12</v>
      </c>
      <c r="E27" s="145">
        <v>12</v>
      </c>
      <c r="I27" s="129"/>
      <c r="J27" s="129"/>
      <c r="K27" s="95"/>
    </row>
    <row r="28" spans="1:15" ht="25.5" x14ac:dyDescent="0.2">
      <c r="A28" s="140" t="s">
        <v>18</v>
      </c>
      <c r="B28" s="144" t="s">
        <v>17</v>
      </c>
      <c r="C28" s="145">
        <v>0</v>
      </c>
      <c r="D28" s="145">
        <v>0</v>
      </c>
      <c r="E28" s="145">
        <v>0</v>
      </c>
      <c r="I28" s="129"/>
      <c r="J28" s="129"/>
      <c r="K28" s="95"/>
    </row>
    <row r="29" spans="1:15" x14ac:dyDescent="0.2">
      <c r="A29" s="141" t="s">
        <v>16</v>
      </c>
      <c r="B29" s="142" t="s">
        <v>15</v>
      </c>
      <c r="C29" s="143">
        <f>C30</f>
        <v>412.8</v>
      </c>
      <c r="D29" s="143">
        <f t="shared" ref="D29:E29" si="6">D30</f>
        <v>346.2</v>
      </c>
      <c r="E29" s="143">
        <f t="shared" si="6"/>
        <v>278.3</v>
      </c>
    </row>
    <row r="30" spans="1:15" ht="51" x14ac:dyDescent="0.2">
      <c r="A30" s="141" t="s">
        <v>14</v>
      </c>
      <c r="B30" s="142" t="s">
        <v>13</v>
      </c>
      <c r="C30" s="143">
        <f>C31+C33+C38</f>
        <v>412.8</v>
      </c>
      <c r="D30" s="143">
        <f t="shared" ref="D30:E30" si="7">D31+D33+D38</f>
        <v>346.2</v>
      </c>
      <c r="E30" s="143">
        <f t="shared" si="7"/>
        <v>278.3</v>
      </c>
      <c r="G30" s="118"/>
      <c r="H30" s="118"/>
      <c r="I30" s="118"/>
      <c r="J30" s="118"/>
      <c r="K30" s="118"/>
      <c r="L30" s="118"/>
      <c r="M30" s="118"/>
      <c r="N30" s="118"/>
      <c r="O30" s="118"/>
    </row>
    <row r="31" spans="1:15" ht="38.25" x14ac:dyDescent="0.2">
      <c r="A31" s="141" t="s">
        <v>460</v>
      </c>
      <c r="B31" s="142" t="s">
        <v>12</v>
      </c>
      <c r="C31" s="143">
        <f>C32</f>
        <v>412.8</v>
      </c>
      <c r="D31" s="143">
        <f t="shared" ref="D31:E31" si="8">D32</f>
        <v>346.2</v>
      </c>
      <c r="E31" s="143">
        <f t="shared" si="8"/>
        <v>278.3</v>
      </c>
      <c r="G31" s="118"/>
      <c r="H31" s="118"/>
      <c r="I31" s="119"/>
      <c r="J31" s="119"/>
      <c r="K31" s="119"/>
      <c r="L31" s="118"/>
      <c r="M31" s="118"/>
      <c r="N31" s="118"/>
      <c r="O31" s="118"/>
    </row>
    <row r="32" spans="1:15" ht="38.25" x14ac:dyDescent="0.2">
      <c r="A32" s="140" t="s">
        <v>459</v>
      </c>
      <c r="B32" s="144" t="s">
        <v>11</v>
      </c>
      <c r="C32" s="145">
        <v>412.8</v>
      </c>
      <c r="D32" s="146">
        <v>346.2</v>
      </c>
      <c r="E32" s="146">
        <v>278.3</v>
      </c>
      <c r="G32" s="118"/>
      <c r="H32" s="118"/>
      <c r="I32" s="119"/>
      <c r="J32" s="119"/>
      <c r="K32" s="119"/>
      <c r="L32" s="118"/>
      <c r="M32" s="118"/>
      <c r="N32" s="118"/>
      <c r="O32" s="118"/>
    </row>
    <row r="33" spans="1:15" ht="38.25" x14ac:dyDescent="0.2">
      <c r="A33" s="141" t="s">
        <v>10</v>
      </c>
      <c r="B33" s="142" t="s">
        <v>9</v>
      </c>
      <c r="C33" s="143">
        <f>C36+C34</f>
        <v>0</v>
      </c>
      <c r="D33" s="143">
        <f t="shared" ref="D33:E33" si="9">D36+D34</f>
        <v>0</v>
      </c>
      <c r="E33" s="143">
        <f t="shared" si="9"/>
        <v>0</v>
      </c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38.25" x14ac:dyDescent="0.2">
      <c r="A34" s="141" t="s">
        <v>277</v>
      </c>
      <c r="B34" s="142" t="s">
        <v>278</v>
      </c>
      <c r="C34" s="143">
        <f>C35</f>
        <v>0</v>
      </c>
      <c r="D34" s="143">
        <f t="shared" ref="D34:E34" si="10">D35</f>
        <v>0</v>
      </c>
      <c r="E34" s="143">
        <f t="shared" si="10"/>
        <v>0</v>
      </c>
      <c r="G34" s="118"/>
      <c r="H34" s="118"/>
      <c r="I34" s="118"/>
      <c r="J34" s="118"/>
      <c r="K34" s="118"/>
      <c r="L34" s="118"/>
      <c r="M34" s="118"/>
      <c r="N34" s="118"/>
      <c r="O34" s="118"/>
    </row>
    <row r="35" spans="1:15" ht="38.25" x14ac:dyDescent="0.2">
      <c r="A35" s="140" t="s">
        <v>279</v>
      </c>
      <c r="B35" s="144" t="s">
        <v>280</v>
      </c>
      <c r="C35" s="145">
        <v>0</v>
      </c>
      <c r="D35" s="145">
        <v>0</v>
      </c>
      <c r="E35" s="145">
        <v>0</v>
      </c>
      <c r="G35" s="118"/>
      <c r="H35" s="118"/>
      <c r="I35" s="118"/>
      <c r="J35" s="118"/>
      <c r="K35" s="118"/>
      <c r="L35" s="118"/>
      <c r="M35" s="118"/>
      <c r="N35" s="118"/>
      <c r="O35" s="118"/>
    </row>
    <row r="36" spans="1:15" ht="51" x14ac:dyDescent="0.2">
      <c r="A36" s="141" t="s">
        <v>8</v>
      </c>
      <c r="B36" s="142" t="s">
        <v>7</v>
      </c>
      <c r="C36" s="143">
        <f t="shared" ref="C36:E36" si="11">C37</f>
        <v>0</v>
      </c>
      <c r="D36" s="143">
        <f t="shared" si="11"/>
        <v>0</v>
      </c>
      <c r="E36" s="143">
        <f t="shared" si="11"/>
        <v>0</v>
      </c>
      <c r="G36" s="118"/>
      <c r="H36" s="118"/>
      <c r="I36" s="118"/>
      <c r="J36" s="118"/>
      <c r="K36" s="118"/>
      <c r="L36" s="118"/>
      <c r="M36" s="118"/>
      <c r="N36" s="118"/>
      <c r="O36" s="118"/>
    </row>
    <row r="37" spans="1:15" ht="51" x14ac:dyDescent="0.2">
      <c r="A37" s="140" t="s">
        <v>6</v>
      </c>
      <c r="B37" s="144" t="s">
        <v>5</v>
      </c>
      <c r="C37" s="145">
        <v>0</v>
      </c>
      <c r="D37" s="146">
        <v>0</v>
      </c>
      <c r="E37" s="146">
        <v>0</v>
      </c>
      <c r="G37" s="118"/>
      <c r="H37" s="118"/>
      <c r="I37" s="118"/>
      <c r="J37" s="118"/>
      <c r="K37" s="118"/>
      <c r="L37" s="118"/>
      <c r="M37" s="118"/>
      <c r="N37" s="118"/>
      <c r="O37" s="118"/>
    </row>
    <row r="38" spans="1:15" ht="25.5" x14ac:dyDescent="0.2">
      <c r="A38" s="141" t="s">
        <v>4</v>
      </c>
      <c r="B38" s="142" t="s">
        <v>3</v>
      </c>
      <c r="C38" s="143">
        <f>C39</f>
        <v>0</v>
      </c>
      <c r="D38" s="143">
        <f t="shared" ref="D38:E38" si="12">D39</f>
        <v>0</v>
      </c>
      <c r="E38" s="143">
        <f t="shared" si="12"/>
        <v>0</v>
      </c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25.5" x14ac:dyDescent="0.2">
      <c r="A39" s="140" t="s">
        <v>2</v>
      </c>
      <c r="B39" s="144" t="s">
        <v>1</v>
      </c>
      <c r="C39" s="111">
        <v>0</v>
      </c>
      <c r="D39" s="112">
        <v>0</v>
      </c>
      <c r="E39" s="112">
        <v>0</v>
      </c>
      <c r="G39" s="118"/>
      <c r="H39" s="118"/>
      <c r="I39" s="118"/>
      <c r="J39" s="118"/>
      <c r="K39" s="118"/>
      <c r="L39" s="118"/>
      <c r="M39" s="118"/>
      <c r="N39" s="118"/>
      <c r="O39" s="118"/>
    </row>
    <row r="40" spans="1:15" x14ac:dyDescent="0.2">
      <c r="A40" s="141" t="s">
        <v>0</v>
      </c>
      <c r="B40" s="142"/>
      <c r="C40" s="143">
        <f>C29+C11</f>
        <v>6651.8</v>
      </c>
      <c r="D40" s="143">
        <f t="shared" ref="D40:E40" si="13">D29+D11</f>
        <v>6972.2</v>
      </c>
      <c r="E40" s="143">
        <f t="shared" si="13"/>
        <v>7332.3</v>
      </c>
      <c r="G40" s="118"/>
      <c r="H40" s="118"/>
      <c r="I40" s="118"/>
      <c r="J40" s="118"/>
      <c r="K40" s="118"/>
      <c r="L40" s="118"/>
      <c r="M40" s="118"/>
      <c r="N40" s="118"/>
      <c r="O40" s="118"/>
    </row>
    <row r="41" spans="1:15" x14ac:dyDescent="0.2">
      <c r="A41" s="148"/>
      <c r="B41" s="149"/>
      <c r="C41" s="150"/>
      <c r="G41" s="118"/>
      <c r="H41" s="118"/>
      <c r="I41" s="118"/>
      <c r="J41" s="118"/>
      <c r="K41" s="118"/>
      <c r="L41" s="118"/>
      <c r="M41" s="118"/>
      <c r="N41" s="118"/>
      <c r="O41" s="118"/>
    </row>
    <row r="42" spans="1:15" x14ac:dyDescent="0.2">
      <c r="B42" s="151"/>
      <c r="C42" s="150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15" x14ac:dyDescent="0.2">
      <c r="B43" s="151"/>
      <c r="C43" s="150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x14ac:dyDescent="0.2">
      <c r="B44" s="151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15" x14ac:dyDescent="0.2">
      <c r="B45" s="151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 x14ac:dyDescent="0.2">
      <c r="B46" s="151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x14ac:dyDescent="0.2">
      <c r="B47" s="151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x14ac:dyDescent="0.2">
      <c r="B48" s="151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2:15" x14ac:dyDescent="0.2">
      <c r="B49" s="151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2:15" x14ac:dyDescent="0.2">
      <c r="B50" s="151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2:15" x14ac:dyDescent="0.2">
      <c r="B51" s="151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2:15" x14ac:dyDescent="0.2">
      <c r="B52" s="151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2:15" x14ac:dyDescent="0.2">
      <c r="B53" s="151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2:15" x14ac:dyDescent="0.2">
      <c r="B54" s="151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2:15" x14ac:dyDescent="0.2">
      <c r="B55" s="151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5" x14ac:dyDescent="0.2">
      <c r="B56" s="151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2:15" x14ac:dyDescent="0.2">
      <c r="B57" s="151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2:15" x14ac:dyDescent="0.2">
      <c r="B58" s="151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2:15" x14ac:dyDescent="0.2">
      <c r="B59" s="151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2:15" x14ac:dyDescent="0.2">
      <c r="B60" s="151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2:15" x14ac:dyDescent="0.2">
      <c r="B61" s="151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2:15" x14ac:dyDescent="0.2">
      <c r="B62" s="151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2:15" x14ac:dyDescent="0.2">
      <c r="B63" s="151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2:15" x14ac:dyDescent="0.2">
      <c r="B64" s="151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2:15" x14ac:dyDescent="0.2">
      <c r="B65" s="151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2:15" x14ac:dyDescent="0.2">
      <c r="B66" s="151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2:15" x14ac:dyDescent="0.2">
      <c r="B67" s="151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2:15" x14ac:dyDescent="0.2">
      <c r="B68" s="151"/>
    </row>
    <row r="69" spans="2:15" x14ac:dyDescent="0.2">
      <c r="B69" s="151"/>
    </row>
    <row r="70" spans="2:15" x14ac:dyDescent="0.2">
      <c r="B70" s="151"/>
    </row>
    <row r="71" spans="2:15" x14ac:dyDescent="0.2">
      <c r="B71" s="151"/>
    </row>
    <row r="72" spans="2:15" x14ac:dyDescent="0.2">
      <c r="B72" s="151"/>
    </row>
    <row r="73" spans="2:15" x14ac:dyDescent="0.2">
      <c r="B73" s="151"/>
    </row>
    <row r="74" spans="2:15" x14ac:dyDescent="0.2">
      <c r="B74" s="151"/>
    </row>
    <row r="75" spans="2:15" x14ac:dyDescent="0.2">
      <c r="B75" s="151"/>
    </row>
    <row r="76" spans="2:15" x14ac:dyDescent="0.2">
      <c r="B76" s="151"/>
    </row>
    <row r="77" spans="2:15" x14ac:dyDescent="0.2">
      <c r="B77" s="151"/>
    </row>
    <row r="78" spans="2:15" x14ac:dyDescent="0.2">
      <c r="B78" s="151"/>
    </row>
    <row r="79" spans="2:15" x14ac:dyDescent="0.2">
      <c r="B79" s="151"/>
    </row>
    <row r="80" spans="2:15" x14ac:dyDescent="0.2">
      <c r="B80" s="151"/>
    </row>
    <row r="81" spans="2:2" x14ac:dyDescent="0.2">
      <c r="B81" s="151"/>
    </row>
    <row r="82" spans="2:2" x14ac:dyDescent="0.2">
      <c r="B82" s="151"/>
    </row>
    <row r="83" spans="2:2" x14ac:dyDescent="0.2">
      <c r="B83" s="151"/>
    </row>
    <row r="84" spans="2:2" x14ac:dyDescent="0.2">
      <c r="B84" s="151"/>
    </row>
    <row r="85" spans="2:2" x14ac:dyDescent="0.2">
      <c r="B85" s="151"/>
    </row>
    <row r="86" spans="2:2" x14ac:dyDescent="0.2">
      <c r="B86" s="151"/>
    </row>
    <row r="87" spans="2:2" x14ac:dyDescent="0.2">
      <c r="B87" s="151"/>
    </row>
    <row r="88" spans="2:2" x14ac:dyDescent="0.2">
      <c r="B88" s="151"/>
    </row>
    <row r="89" spans="2:2" x14ac:dyDescent="0.2">
      <c r="B89" s="151"/>
    </row>
    <row r="90" spans="2:2" x14ac:dyDescent="0.2">
      <c r="B90" s="151"/>
    </row>
    <row r="91" spans="2:2" x14ac:dyDescent="0.2">
      <c r="B91" s="151"/>
    </row>
    <row r="92" spans="2:2" x14ac:dyDescent="0.2">
      <c r="B92" s="151"/>
    </row>
  </sheetData>
  <mergeCells count="8">
    <mergeCell ref="C2:E2"/>
    <mergeCell ref="D9:E9"/>
    <mergeCell ref="A5:C5"/>
    <mergeCell ref="A7:C7"/>
    <mergeCell ref="B9:B10"/>
    <mergeCell ref="A9:A10"/>
    <mergeCell ref="C9:C10"/>
    <mergeCell ref="A6:C6"/>
  </mergeCells>
  <pageMargins left="0.78740157480314965" right="0.39370078740157483" top="0.78740157480314965" bottom="0.39370078740157483" header="0.51181102362204722" footer="0.51181102362204722"/>
  <pageSetup paperSize="9" fitToHeight="2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7" workbookViewId="0">
      <selection activeCell="D3" sqref="D3"/>
    </sheetView>
  </sheetViews>
  <sheetFormatPr defaultColWidth="27.42578125" defaultRowHeight="15.75" x14ac:dyDescent="0.25"/>
  <cols>
    <col min="1" max="1" width="40.42578125" style="24" customWidth="1"/>
    <col min="2" max="2" width="12.28515625" style="24" customWidth="1"/>
    <col min="3" max="3" width="11.28515625" style="24" customWidth="1"/>
    <col min="4" max="4" width="12.42578125" style="24" customWidth="1"/>
    <col min="5" max="5" width="10.42578125" style="24" customWidth="1"/>
    <col min="6" max="6" width="10.7109375" style="24" customWidth="1"/>
    <col min="7" max="16384" width="27.42578125" style="24"/>
  </cols>
  <sheetData>
    <row r="1" spans="1:6" x14ac:dyDescent="0.25">
      <c r="D1" s="102" t="s">
        <v>204</v>
      </c>
    </row>
    <row r="2" spans="1:6" ht="42.75" customHeight="1" x14ac:dyDescent="0.25">
      <c r="D2" s="221" t="s">
        <v>401</v>
      </c>
      <c r="E2" s="221"/>
      <c r="F2" s="221"/>
    </row>
    <row r="3" spans="1:6" x14ac:dyDescent="0.25">
      <c r="D3" s="102" t="s">
        <v>203</v>
      </c>
    </row>
    <row r="4" spans="1:6" x14ac:dyDescent="0.25">
      <c r="D4" s="28"/>
    </row>
    <row r="7" spans="1:6" x14ac:dyDescent="0.25">
      <c r="A7" s="26"/>
    </row>
    <row r="8" spans="1:6" ht="71.25" customHeight="1" x14ac:dyDescent="0.25">
      <c r="A8" s="241" t="s">
        <v>434</v>
      </c>
      <c r="B8" s="241"/>
      <c r="C8" s="241"/>
      <c r="D8" s="241"/>
      <c r="E8" s="241"/>
      <c r="F8" s="241"/>
    </row>
    <row r="9" spans="1:6" ht="15" customHeight="1" x14ac:dyDescent="0.25">
      <c r="A9" s="27" t="s">
        <v>229</v>
      </c>
    </row>
    <row r="10" spans="1:6" ht="15.75" customHeight="1" x14ac:dyDescent="0.25">
      <c r="A10" s="228"/>
      <c r="B10" s="242" t="s">
        <v>191</v>
      </c>
      <c r="C10" s="242" t="s">
        <v>190</v>
      </c>
      <c r="D10" s="228" t="s">
        <v>433</v>
      </c>
      <c r="E10" s="243" t="s">
        <v>313</v>
      </c>
      <c r="F10" s="244"/>
    </row>
    <row r="11" spans="1:6" ht="16.5" customHeight="1" x14ac:dyDescent="0.25">
      <c r="A11" s="228"/>
      <c r="B11" s="242"/>
      <c r="C11" s="242"/>
      <c r="D11" s="228"/>
      <c r="E11" s="61" t="s">
        <v>352</v>
      </c>
      <c r="F11" s="61" t="s">
        <v>397</v>
      </c>
    </row>
    <row r="12" spans="1:6" ht="16.5" customHeight="1" x14ac:dyDescent="0.25">
      <c r="A12" s="238" t="s">
        <v>383</v>
      </c>
      <c r="B12" s="239"/>
      <c r="C12" s="239"/>
      <c r="D12" s="239"/>
      <c r="E12" s="239"/>
      <c r="F12" s="240"/>
    </row>
    <row r="13" spans="1:6" s="31" customFormat="1" x14ac:dyDescent="0.25">
      <c r="A13" s="51" t="s">
        <v>187</v>
      </c>
      <c r="B13" s="52" t="s">
        <v>288</v>
      </c>
      <c r="C13" s="52"/>
      <c r="D13" s="114">
        <f>D14+D15</f>
        <v>904</v>
      </c>
      <c r="E13" s="114">
        <f t="shared" ref="E13:F13" si="0">E14+E15</f>
        <v>904</v>
      </c>
      <c r="F13" s="114">
        <f t="shared" si="0"/>
        <v>904</v>
      </c>
    </row>
    <row r="14" spans="1:6" x14ac:dyDescent="0.25">
      <c r="A14" s="57" t="s">
        <v>289</v>
      </c>
      <c r="B14" s="58" t="s">
        <v>288</v>
      </c>
      <c r="C14" s="58" t="s">
        <v>171</v>
      </c>
      <c r="D14" s="111">
        <f>'6 вед клас расх'!G16</f>
        <v>694</v>
      </c>
      <c r="E14" s="111">
        <f>'6 вед клас расх'!H16</f>
        <v>694</v>
      </c>
      <c r="F14" s="111">
        <f>'6 вед клас расх'!I16</f>
        <v>694</v>
      </c>
    </row>
    <row r="15" spans="1:6" x14ac:dyDescent="0.25">
      <c r="A15" s="53" t="s">
        <v>307</v>
      </c>
      <c r="B15" s="58" t="s">
        <v>288</v>
      </c>
      <c r="C15" s="58" t="s">
        <v>290</v>
      </c>
      <c r="D15" s="111">
        <f>'6 вед клас расх'!G17</f>
        <v>210</v>
      </c>
      <c r="E15" s="111">
        <f>'6 вед клас расх'!H17</f>
        <v>210</v>
      </c>
      <c r="F15" s="111">
        <f>'6 вед клас расх'!I17</f>
        <v>210</v>
      </c>
    </row>
    <row r="16" spans="1:6" s="31" customFormat="1" x14ac:dyDescent="0.25">
      <c r="A16" s="51" t="s">
        <v>185</v>
      </c>
      <c r="B16" s="52" t="s">
        <v>291</v>
      </c>
      <c r="C16" s="52"/>
      <c r="D16" s="122">
        <f>SUM(D17:D24)</f>
        <v>2194.75</v>
      </c>
      <c r="E16" s="122">
        <f t="shared" ref="E16:F16" si="1">SUM(E17:E24)</f>
        <v>2396.4899999999998</v>
      </c>
      <c r="F16" s="122">
        <f t="shared" si="1"/>
        <v>2439.4699999999998</v>
      </c>
    </row>
    <row r="17" spans="1:6" x14ac:dyDescent="0.25">
      <c r="A17" s="57" t="s">
        <v>308</v>
      </c>
      <c r="B17" s="58" t="s">
        <v>291</v>
      </c>
      <c r="C17" s="58" t="s">
        <v>171</v>
      </c>
      <c r="D17" s="111">
        <f>'6 вед клас расх'!G21</f>
        <v>1038</v>
      </c>
      <c r="E17" s="111">
        <f>'6 вед клас расх'!H21</f>
        <v>1038</v>
      </c>
      <c r="F17" s="111">
        <f>'6 вед клас расх'!I21</f>
        <v>1038</v>
      </c>
    </row>
    <row r="18" spans="1:6" ht="25.5" x14ac:dyDescent="0.25">
      <c r="A18" s="57" t="s">
        <v>309</v>
      </c>
      <c r="B18" s="58" t="s">
        <v>291</v>
      </c>
      <c r="C18" s="58" t="s">
        <v>184</v>
      </c>
      <c r="D18" s="111">
        <f>'6 вед клас расх'!G22</f>
        <v>170</v>
      </c>
      <c r="E18" s="111">
        <f>'6 вед клас расх'!H22</f>
        <v>50</v>
      </c>
      <c r="F18" s="111">
        <f>'6 вед клас расх'!I22</f>
        <v>170</v>
      </c>
    </row>
    <row r="19" spans="1:6" x14ac:dyDescent="0.25">
      <c r="A19" s="53" t="s">
        <v>307</v>
      </c>
      <c r="B19" s="58" t="s">
        <v>291</v>
      </c>
      <c r="C19" s="58" t="s">
        <v>290</v>
      </c>
      <c r="D19" s="111">
        <f>'6 вед клас расх'!G23</f>
        <v>314</v>
      </c>
      <c r="E19" s="111">
        <f>'6 вед клас расх'!H23</f>
        <v>314</v>
      </c>
      <c r="F19" s="111">
        <f>'6 вед клас расх'!I23</f>
        <v>314</v>
      </c>
    </row>
    <row r="20" spans="1:6" ht="25.5" x14ac:dyDescent="0.25">
      <c r="A20" s="57" t="s">
        <v>177</v>
      </c>
      <c r="B20" s="58" t="s">
        <v>291</v>
      </c>
      <c r="C20" s="58" t="s">
        <v>339</v>
      </c>
      <c r="D20" s="111">
        <f>'6 вед клас расх'!G24</f>
        <v>572.04999999999995</v>
      </c>
      <c r="E20" s="111">
        <f>'6 вед клас расх'!H24</f>
        <v>893.79</v>
      </c>
      <c r="F20" s="111">
        <f>'6 вед клас расх'!I24</f>
        <v>816.77</v>
      </c>
    </row>
    <row r="21" spans="1:6" ht="25.5" x14ac:dyDescent="0.25">
      <c r="A21" s="57" t="s">
        <v>176</v>
      </c>
      <c r="B21" s="58" t="s">
        <v>291</v>
      </c>
      <c r="C21" s="58" t="s">
        <v>175</v>
      </c>
      <c r="D21" s="111">
        <f>'6 вед клас расх'!G25</f>
        <v>10</v>
      </c>
      <c r="E21" s="111">
        <f>'6 вед клас расх'!H25</f>
        <v>10</v>
      </c>
      <c r="F21" s="111">
        <f>'6 вед клас расх'!I25</f>
        <v>10</v>
      </c>
    </row>
    <row r="22" spans="1:6" ht="25.5" x14ac:dyDescent="0.25">
      <c r="A22" s="57" t="s">
        <v>174</v>
      </c>
      <c r="B22" s="58" t="s">
        <v>291</v>
      </c>
      <c r="C22" s="58" t="s">
        <v>173</v>
      </c>
      <c r="D22" s="111">
        <f>'6 вед клас расх'!G26</f>
        <v>53</v>
      </c>
      <c r="E22" s="111">
        <f>'6 вед клас расх'!H26</f>
        <v>53</v>
      </c>
      <c r="F22" s="111">
        <f>'6 вед клас расх'!I26</f>
        <v>53</v>
      </c>
    </row>
    <row r="23" spans="1:6" x14ac:dyDescent="0.25">
      <c r="A23" s="57" t="s">
        <v>341</v>
      </c>
      <c r="B23" s="58" t="s">
        <v>291</v>
      </c>
      <c r="C23" s="58" t="s">
        <v>172</v>
      </c>
      <c r="D23" s="111">
        <f>'6 вед клас расх'!G27</f>
        <v>7.7</v>
      </c>
      <c r="E23" s="111">
        <f>'6 вед клас расх'!H27</f>
        <v>7.7</v>
      </c>
      <c r="F23" s="111">
        <f>'6 вед клас расх'!I27</f>
        <v>7.7</v>
      </c>
    </row>
    <row r="24" spans="1:6" x14ac:dyDescent="0.25">
      <c r="A24" s="57" t="s">
        <v>342</v>
      </c>
      <c r="B24" s="58" t="s">
        <v>291</v>
      </c>
      <c r="C24" s="58" t="s">
        <v>343</v>
      </c>
      <c r="D24" s="111">
        <f>'6 вед клас расх'!G28</f>
        <v>30</v>
      </c>
      <c r="E24" s="111">
        <f>'6 вед клас расх'!H28</f>
        <v>30</v>
      </c>
      <c r="F24" s="111">
        <f>'6 вед клас расх'!I28</f>
        <v>30</v>
      </c>
    </row>
    <row r="25" spans="1:6" s="153" customFormat="1" ht="25.5" x14ac:dyDescent="0.25">
      <c r="A25" s="152" t="s">
        <v>392</v>
      </c>
      <c r="B25" s="134" t="s">
        <v>394</v>
      </c>
      <c r="C25" s="134"/>
      <c r="D25" s="122">
        <f>D26</f>
        <v>0</v>
      </c>
      <c r="E25" s="122">
        <f t="shared" ref="E25:F27" si="2">E26</f>
        <v>0</v>
      </c>
      <c r="F25" s="122">
        <f t="shared" si="2"/>
        <v>0</v>
      </c>
    </row>
    <row r="26" spans="1:6" ht="25.5" x14ac:dyDescent="0.25">
      <c r="A26" s="49" t="s">
        <v>177</v>
      </c>
      <c r="B26" s="58" t="s">
        <v>394</v>
      </c>
      <c r="C26" s="58" t="s">
        <v>339</v>
      </c>
      <c r="D26" s="111">
        <f>'6 вед клас расх'!G30</f>
        <v>0</v>
      </c>
      <c r="E26" s="111">
        <v>0</v>
      </c>
      <c r="F26" s="111">
        <v>0</v>
      </c>
    </row>
    <row r="27" spans="1:6" s="31" customFormat="1" x14ac:dyDescent="0.25">
      <c r="A27" s="51" t="s">
        <v>183</v>
      </c>
      <c r="B27" s="52" t="s">
        <v>292</v>
      </c>
      <c r="C27" s="52"/>
      <c r="D27" s="122">
        <f>D28</f>
        <v>30</v>
      </c>
      <c r="E27" s="122">
        <f t="shared" si="2"/>
        <v>30</v>
      </c>
      <c r="F27" s="122">
        <f t="shared" si="2"/>
        <v>30</v>
      </c>
    </row>
    <row r="28" spans="1:6" x14ac:dyDescent="0.25">
      <c r="A28" s="57" t="s">
        <v>182</v>
      </c>
      <c r="B28" s="58" t="s">
        <v>292</v>
      </c>
      <c r="C28" s="58" t="s">
        <v>340</v>
      </c>
      <c r="D28" s="111">
        <f>'6 вед клас расх'!G34</f>
        <v>30</v>
      </c>
      <c r="E28" s="111">
        <f>'6 вед клас расх'!H34</f>
        <v>30</v>
      </c>
      <c r="F28" s="111">
        <f>'6 вед клас расх'!I34</f>
        <v>30</v>
      </c>
    </row>
    <row r="29" spans="1:6" s="31" customFormat="1" ht="38.25" x14ac:dyDescent="0.25">
      <c r="A29" s="51" t="s">
        <v>178</v>
      </c>
      <c r="B29" s="52" t="s">
        <v>293</v>
      </c>
      <c r="C29" s="52"/>
      <c r="D29" s="122">
        <f>SUM(D30:D32)</f>
        <v>1153</v>
      </c>
      <c r="E29" s="122">
        <f t="shared" ref="E29:F29" si="3">SUM(E30:E32)</f>
        <v>1023</v>
      </c>
      <c r="F29" s="122">
        <f t="shared" si="3"/>
        <v>1113</v>
      </c>
    </row>
    <row r="30" spans="1:6" ht="38.25" x14ac:dyDescent="0.25">
      <c r="A30" s="57" t="s">
        <v>164</v>
      </c>
      <c r="B30" s="58" t="s">
        <v>293</v>
      </c>
      <c r="C30" s="58" t="s">
        <v>163</v>
      </c>
      <c r="D30" s="111">
        <f>'6 вед клас расх'!G39</f>
        <v>778</v>
      </c>
      <c r="E30" s="111">
        <f>'6 вед клас расх'!H39</f>
        <v>778</v>
      </c>
      <c r="F30" s="111">
        <f>'6 вед клас расх'!I39</f>
        <v>778</v>
      </c>
    </row>
    <row r="31" spans="1:6" ht="25.5" x14ac:dyDescent="0.25">
      <c r="A31" s="57" t="s">
        <v>309</v>
      </c>
      <c r="B31" s="58" t="s">
        <v>293</v>
      </c>
      <c r="C31" s="58" t="s">
        <v>344</v>
      </c>
      <c r="D31" s="111">
        <f>'6 вед клас расх'!G40</f>
        <v>140</v>
      </c>
      <c r="E31" s="111">
        <f>'6 вед клас расх'!H40</f>
        <v>10</v>
      </c>
      <c r="F31" s="111">
        <f>'6 вед клас расх'!I40</f>
        <v>100</v>
      </c>
    </row>
    <row r="32" spans="1:6" x14ac:dyDescent="0.25">
      <c r="A32" s="53" t="s">
        <v>307</v>
      </c>
      <c r="B32" s="58" t="s">
        <v>293</v>
      </c>
      <c r="C32" s="58" t="s">
        <v>294</v>
      </c>
      <c r="D32" s="111">
        <f>'6 вед клас расх'!G41</f>
        <v>235</v>
      </c>
      <c r="E32" s="111">
        <f>'6 вед клас расх'!H41</f>
        <v>235</v>
      </c>
      <c r="F32" s="111">
        <f>'6 вед клас расх'!I41</f>
        <v>235</v>
      </c>
    </row>
    <row r="33" spans="1:6" x14ac:dyDescent="0.25">
      <c r="A33" s="57"/>
      <c r="B33" s="52" t="s">
        <v>295</v>
      </c>
      <c r="C33" s="58"/>
      <c r="D33" s="122">
        <f>D34</f>
        <v>0</v>
      </c>
      <c r="E33" s="122">
        <f t="shared" ref="E33:F33" si="4">E34</f>
        <v>0</v>
      </c>
      <c r="F33" s="122">
        <f t="shared" si="4"/>
        <v>0</v>
      </c>
    </row>
    <row r="34" spans="1:6" ht="25.5" x14ac:dyDescent="0.25">
      <c r="A34" s="57" t="s">
        <v>177</v>
      </c>
      <c r="B34" s="58" t="s">
        <v>295</v>
      </c>
      <c r="C34" s="58" t="s">
        <v>339</v>
      </c>
      <c r="D34" s="111">
        <f>'6 вед клас расх'!G42</f>
        <v>0</v>
      </c>
      <c r="E34" s="111">
        <f>'6 вед клас расх'!H42</f>
        <v>0</v>
      </c>
      <c r="F34" s="111">
        <f>'6 вед клас расх'!I42</f>
        <v>0</v>
      </c>
    </row>
    <row r="35" spans="1:6" s="31" customFormat="1" x14ac:dyDescent="0.25">
      <c r="A35" s="51" t="s">
        <v>142</v>
      </c>
      <c r="B35" s="52" t="s">
        <v>298</v>
      </c>
      <c r="C35" s="52"/>
      <c r="D35" s="122">
        <f>D36+D37+D38</f>
        <v>0</v>
      </c>
      <c r="E35" s="122">
        <f t="shared" ref="E35:F35" si="5">E36+E37+E38</f>
        <v>0</v>
      </c>
      <c r="F35" s="122">
        <f t="shared" si="5"/>
        <v>0</v>
      </c>
    </row>
    <row r="36" spans="1:6" ht="25.5" x14ac:dyDescent="0.25">
      <c r="A36" s="57" t="s">
        <v>310</v>
      </c>
      <c r="B36" s="58" t="s">
        <v>298</v>
      </c>
      <c r="C36" s="58" t="s">
        <v>171</v>
      </c>
      <c r="D36" s="111">
        <f>'6 вед клас расх'!G47</f>
        <v>0</v>
      </c>
      <c r="E36" s="111">
        <f>'6 вед клас расх'!H47</f>
        <v>0</v>
      </c>
      <c r="F36" s="111">
        <f>'6 вед клас расх'!I47</f>
        <v>0</v>
      </c>
    </row>
    <row r="37" spans="1:6" x14ac:dyDescent="0.25">
      <c r="A37" s="53" t="s">
        <v>307</v>
      </c>
      <c r="B37" s="58" t="s">
        <v>298</v>
      </c>
      <c r="C37" s="58" t="s">
        <v>290</v>
      </c>
      <c r="D37" s="111">
        <f>'6 вед клас расх'!G48</f>
        <v>0</v>
      </c>
      <c r="E37" s="111">
        <f>'6 вед клас расх'!H48</f>
        <v>0</v>
      </c>
      <c r="F37" s="111">
        <f>'6 вед клас расх'!I48</f>
        <v>0</v>
      </c>
    </row>
    <row r="38" spans="1:6" ht="25.5" x14ac:dyDescent="0.25">
      <c r="A38" s="57" t="s">
        <v>177</v>
      </c>
      <c r="B38" s="58" t="s">
        <v>298</v>
      </c>
      <c r="C38" s="58" t="s">
        <v>339</v>
      </c>
      <c r="D38" s="111">
        <f>'6 вед клас расх'!G49</f>
        <v>0</v>
      </c>
      <c r="E38" s="111">
        <f>'6 вед клас расх'!H49</f>
        <v>0</v>
      </c>
      <c r="F38" s="111">
        <f>'6 вед клас расх'!I49</f>
        <v>0</v>
      </c>
    </row>
    <row r="39" spans="1:6" s="31" customFormat="1" x14ac:dyDescent="0.25">
      <c r="A39" s="51" t="s">
        <v>169</v>
      </c>
      <c r="B39" s="52" t="s">
        <v>300</v>
      </c>
      <c r="C39" s="52"/>
      <c r="D39" s="122">
        <f>D40</f>
        <v>270</v>
      </c>
      <c r="E39" s="122">
        <f t="shared" ref="E39:F39" si="6">E40</f>
        <v>290</v>
      </c>
      <c r="F39" s="122">
        <f t="shared" si="6"/>
        <v>305</v>
      </c>
    </row>
    <row r="40" spans="1:6" ht="25.5" x14ac:dyDescent="0.25">
      <c r="A40" s="57" t="s">
        <v>165</v>
      </c>
      <c r="B40" s="58" t="s">
        <v>300</v>
      </c>
      <c r="C40" s="58" t="s">
        <v>339</v>
      </c>
      <c r="D40" s="111">
        <f>'6 вед клас расх'!G78</f>
        <v>270</v>
      </c>
      <c r="E40" s="111">
        <f>'6 вед клас расх'!H78</f>
        <v>290</v>
      </c>
      <c r="F40" s="111">
        <f>'6 вед клас расх'!I78</f>
        <v>305</v>
      </c>
    </row>
    <row r="41" spans="1:6" s="31" customFormat="1" x14ac:dyDescent="0.25">
      <c r="A41" s="51" t="s">
        <v>168</v>
      </c>
      <c r="B41" s="52" t="s">
        <v>311</v>
      </c>
      <c r="C41" s="52"/>
      <c r="D41" s="122">
        <f>D42</f>
        <v>0</v>
      </c>
      <c r="E41" s="122">
        <f t="shared" ref="E41:F41" si="7">E42</f>
        <v>0</v>
      </c>
      <c r="F41" s="122">
        <f t="shared" si="7"/>
        <v>0</v>
      </c>
    </row>
    <row r="42" spans="1:6" ht="25.5" x14ac:dyDescent="0.25">
      <c r="A42" s="57" t="s">
        <v>165</v>
      </c>
      <c r="B42" s="58" t="s">
        <v>311</v>
      </c>
      <c r="C42" s="58" t="s">
        <v>339</v>
      </c>
      <c r="D42" s="111">
        <f>'6 вед клас расх'!G80</f>
        <v>0</v>
      </c>
      <c r="E42" s="111">
        <f>'6 вед клас расх'!H80</f>
        <v>0</v>
      </c>
      <c r="F42" s="111">
        <f>'6 вед клас расх'!I80</f>
        <v>0</v>
      </c>
    </row>
    <row r="43" spans="1:6" x14ac:dyDescent="0.25">
      <c r="A43" s="50" t="s">
        <v>161</v>
      </c>
      <c r="B43" s="59" t="s">
        <v>306</v>
      </c>
      <c r="C43" s="59"/>
      <c r="D43" s="122">
        <f>D44</f>
        <v>12</v>
      </c>
      <c r="E43" s="122">
        <f t="shared" ref="E43:F43" si="8">E44</f>
        <v>12</v>
      </c>
      <c r="F43" s="122">
        <f t="shared" si="8"/>
        <v>12</v>
      </c>
    </row>
    <row r="44" spans="1:6" x14ac:dyDescent="0.25">
      <c r="A44" s="49" t="s">
        <v>161</v>
      </c>
      <c r="B44" s="60" t="s">
        <v>306</v>
      </c>
      <c r="C44" s="60">
        <v>540</v>
      </c>
      <c r="D44" s="111">
        <f>'6 вед клас расх'!G90</f>
        <v>12</v>
      </c>
      <c r="E44" s="111">
        <f>'6 вед клас расх'!H90</f>
        <v>12</v>
      </c>
      <c r="F44" s="111">
        <f>'6 вед клас расх'!I90</f>
        <v>12</v>
      </c>
    </row>
    <row r="45" spans="1:6" ht="25.5" x14ac:dyDescent="0.25">
      <c r="A45" s="51" t="s">
        <v>385</v>
      </c>
      <c r="B45" s="52"/>
      <c r="C45" s="52"/>
      <c r="D45" s="122">
        <f>D13+D16+D27+D29+D33+D35+D39+D41+D43+D25</f>
        <v>4563.75</v>
      </c>
      <c r="E45" s="122">
        <f t="shared" ref="E45:F45" si="9">E13+E16+E27+E29+E33+E35+E39+E41+E43+E25</f>
        <v>4655.49</v>
      </c>
      <c r="F45" s="122">
        <f t="shared" si="9"/>
        <v>4803.4699999999993</v>
      </c>
    </row>
    <row r="46" spans="1:6" x14ac:dyDescent="0.25">
      <c r="A46" s="238" t="s">
        <v>386</v>
      </c>
      <c r="B46" s="239"/>
      <c r="C46" s="239"/>
      <c r="D46" s="239"/>
      <c r="E46" s="239"/>
      <c r="F46" s="240"/>
    </row>
    <row r="47" spans="1:6" s="31" customFormat="1" ht="25.5" x14ac:dyDescent="0.25">
      <c r="A47" s="55" t="s">
        <v>167</v>
      </c>
      <c r="B47" s="52" t="s">
        <v>302</v>
      </c>
      <c r="C47" s="52"/>
      <c r="D47" s="122">
        <f>D48+D49+D50+D51+D52+D53+D54+D55+D56+D57</f>
        <v>1509.8899999999999</v>
      </c>
      <c r="E47" s="122">
        <f t="shared" ref="E47:F47" si="10">E48+E49+E50+E51+E52+E53+E54+E55+E56+E57</f>
        <v>1275.5</v>
      </c>
      <c r="F47" s="122">
        <f t="shared" si="10"/>
        <v>1235.5</v>
      </c>
    </row>
    <row r="48" spans="1:6" ht="38.25" x14ac:dyDescent="0.25">
      <c r="A48" s="124" t="s">
        <v>275</v>
      </c>
      <c r="B48" s="58" t="s">
        <v>302</v>
      </c>
      <c r="C48" s="58" t="s">
        <v>339</v>
      </c>
      <c r="D48" s="111">
        <f>'6 вед клас расх'!G70</f>
        <v>285</v>
      </c>
      <c r="E48" s="111">
        <f>'6 вед клас расх'!H70</f>
        <v>285</v>
      </c>
      <c r="F48" s="111">
        <f>'6 вед клас расх'!I70</f>
        <v>285</v>
      </c>
    </row>
    <row r="49" spans="1:6" ht="38.25" x14ac:dyDescent="0.25">
      <c r="A49" s="124" t="s">
        <v>274</v>
      </c>
      <c r="B49" s="58" t="s">
        <v>303</v>
      </c>
      <c r="C49" s="58" t="s">
        <v>339</v>
      </c>
      <c r="D49" s="111">
        <f>'6 вед клас расх'!G72</f>
        <v>32.5</v>
      </c>
      <c r="E49" s="111">
        <f>'6 вед клас расх'!H72</f>
        <v>30</v>
      </c>
      <c r="F49" s="111">
        <f>'6 вед клас расх'!I72</f>
        <v>30</v>
      </c>
    </row>
    <row r="50" spans="1:6" ht="38.25" x14ac:dyDescent="0.25">
      <c r="A50" s="124" t="s">
        <v>282</v>
      </c>
      <c r="B50" s="58" t="s">
        <v>304</v>
      </c>
      <c r="C50" s="58" t="s">
        <v>339</v>
      </c>
      <c r="D50" s="111">
        <f>'6 вед клас расх'!G67</f>
        <v>25</v>
      </c>
      <c r="E50" s="111">
        <f>'6 вед клас расх'!H67</f>
        <v>40</v>
      </c>
      <c r="F50" s="111">
        <f>'6 вед клас расх'!I67</f>
        <v>40</v>
      </c>
    </row>
    <row r="51" spans="1:6" ht="38.25" x14ac:dyDescent="0.25">
      <c r="A51" s="124" t="s">
        <v>270</v>
      </c>
      <c r="B51" s="58" t="s">
        <v>299</v>
      </c>
      <c r="C51" s="58" t="s">
        <v>339</v>
      </c>
      <c r="D51" s="111">
        <f>'6 вед клас расх'!G56</f>
        <v>164.15</v>
      </c>
      <c r="E51" s="111">
        <f>'6 вед клас расх'!H56</f>
        <v>180</v>
      </c>
      <c r="F51" s="111">
        <f>'6 вед клас расх'!I56</f>
        <v>140</v>
      </c>
    </row>
    <row r="52" spans="1:6" ht="38.25" x14ac:dyDescent="0.25">
      <c r="A52" s="124" t="s">
        <v>312</v>
      </c>
      <c r="B52" s="58" t="s">
        <v>305</v>
      </c>
      <c r="C52" s="58" t="s">
        <v>339</v>
      </c>
      <c r="D52" s="111">
        <f>'6 вед клас расх'!G86</f>
        <v>50</v>
      </c>
      <c r="E52" s="111">
        <f>'6 вед клас расх'!H86</f>
        <v>100</v>
      </c>
      <c r="F52" s="111">
        <f>'6 вед клас расх'!I86</f>
        <v>100</v>
      </c>
    </row>
    <row r="53" spans="1:6" ht="38.25" x14ac:dyDescent="0.25">
      <c r="A53" s="124" t="s">
        <v>382</v>
      </c>
      <c r="B53" s="58" t="s">
        <v>375</v>
      </c>
      <c r="C53" s="58" t="s">
        <v>339</v>
      </c>
      <c r="D53" s="111">
        <f>'6 вед клас расх'!G60</f>
        <v>350.74</v>
      </c>
      <c r="E53" s="111">
        <f>'6 вед клас расх'!H60</f>
        <v>0</v>
      </c>
      <c r="F53" s="111">
        <f>'6 вед клас расх'!I60</f>
        <v>0</v>
      </c>
    </row>
    <row r="54" spans="1:6" ht="38.25" x14ac:dyDescent="0.25">
      <c r="A54" s="124" t="s">
        <v>366</v>
      </c>
      <c r="B54" s="120" t="s">
        <v>380</v>
      </c>
      <c r="C54" s="58" t="s">
        <v>339</v>
      </c>
      <c r="D54" s="111">
        <f>'6 вед клас расх'!G73</f>
        <v>232</v>
      </c>
      <c r="E54" s="111">
        <f>'6 вед клас расх'!H73</f>
        <v>270</v>
      </c>
      <c r="F54" s="111">
        <f>'6 вед клас расх'!I73</f>
        <v>270</v>
      </c>
    </row>
    <row r="55" spans="1:6" ht="51" x14ac:dyDescent="0.25">
      <c r="A55" s="124" t="s">
        <v>374</v>
      </c>
      <c r="B55" s="120" t="s">
        <v>372</v>
      </c>
      <c r="C55" s="58" t="s">
        <v>339</v>
      </c>
      <c r="D55" s="111">
        <f>'6 вед клас расх'!G53</f>
        <v>0.5</v>
      </c>
      <c r="E55" s="111">
        <f>'6 вед клас расх'!H53</f>
        <v>0.5</v>
      </c>
      <c r="F55" s="111">
        <f>'6 вед клас расх'!I53</f>
        <v>0.5</v>
      </c>
    </row>
    <row r="56" spans="1:6" ht="51" x14ac:dyDescent="0.25">
      <c r="A56" s="124" t="s">
        <v>381</v>
      </c>
      <c r="B56" s="120" t="s">
        <v>384</v>
      </c>
      <c r="C56" s="58" t="s">
        <v>339</v>
      </c>
      <c r="D56" s="111">
        <f>'6 вед клас расх'!G76</f>
        <v>360</v>
      </c>
      <c r="E56" s="111">
        <f>'6 вед клас расх'!H76</f>
        <v>360</v>
      </c>
      <c r="F56" s="111">
        <f>'6 вед клас расх'!I76</f>
        <v>360</v>
      </c>
    </row>
    <row r="57" spans="1:6" ht="38.25" x14ac:dyDescent="0.25">
      <c r="A57" s="124" t="s">
        <v>450</v>
      </c>
      <c r="B57" s="120" t="s">
        <v>447</v>
      </c>
      <c r="C57" s="58" t="s">
        <v>339</v>
      </c>
      <c r="D57" s="111">
        <f>'6 вед клас расх'!G63</f>
        <v>10</v>
      </c>
      <c r="E57" s="111">
        <f>'6 вед клас расх'!H63</f>
        <v>10</v>
      </c>
      <c r="F57" s="111">
        <f>'6 вед клас расх'!I63</f>
        <v>10</v>
      </c>
    </row>
    <row r="58" spans="1:6" s="31" customFormat="1" x14ac:dyDescent="0.25">
      <c r="A58" s="50" t="s">
        <v>387</v>
      </c>
      <c r="B58" s="59"/>
      <c r="C58" s="59"/>
      <c r="D58" s="122">
        <f>D47</f>
        <v>1509.8899999999999</v>
      </c>
      <c r="E58" s="122">
        <f>E47</f>
        <v>1275.5</v>
      </c>
      <c r="F58" s="122">
        <f>F47</f>
        <v>1235.5</v>
      </c>
    </row>
    <row r="59" spans="1:6" x14ac:dyDescent="0.25">
      <c r="A59" s="121" t="s">
        <v>126</v>
      </c>
      <c r="B59" s="25"/>
      <c r="C59" s="25"/>
      <c r="D59" s="123">
        <f>D45+D58</f>
        <v>6073.6399999999994</v>
      </c>
      <c r="E59" s="123">
        <f>E45+E58</f>
        <v>5930.99</v>
      </c>
      <c r="F59" s="123">
        <f>F45+F58</f>
        <v>6038.9699999999993</v>
      </c>
    </row>
    <row r="61" spans="1:6" x14ac:dyDescent="0.25">
      <c r="D61" s="84"/>
    </row>
  </sheetData>
  <mergeCells count="9">
    <mergeCell ref="A12:F12"/>
    <mergeCell ref="A46:F46"/>
    <mergeCell ref="D2:F2"/>
    <mergeCell ref="A8:F8"/>
    <mergeCell ref="A10:A11"/>
    <mergeCell ref="B10:B11"/>
    <mergeCell ref="C10:C11"/>
    <mergeCell ref="D10:D11"/>
    <mergeCell ref="E10:F1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3" sqref="D13"/>
    </sheetView>
  </sheetViews>
  <sheetFormatPr defaultRowHeight="15" x14ac:dyDescent="0.25"/>
  <cols>
    <col min="1" max="1" width="5.7109375" customWidth="1"/>
    <col min="2" max="2" width="42.7109375" customWidth="1"/>
    <col min="3" max="5" width="14.42578125" customWidth="1"/>
  </cols>
  <sheetData>
    <row r="1" spans="1:5" x14ac:dyDescent="0.25">
      <c r="A1" s="33"/>
      <c r="B1" s="33"/>
      <c r="C1" s="85" t="s">
        <v>210</v>
      </c>
    </row>
    <row r="2" spans="1:5" ht="51.75" customHeight="1" x14ac:dyDescent="0.25">
      <c r="A2" s="33"/>
      <c r="B2" s="33"/>
      <c r="C2" s="221" t="s">
        <v>401</v>
      </c>
      <c r="D2" s="221"/>
      <c r="E2" s="221"/>
    </row>
    <row r="3" spans="1:5" x14ac:dyDescent="0.25">
      <c r="A3" s="33"/>
      <c r="B3" s="33"/>
      <c r="C3" s="85" t="s">
        <v>203</v>
      </c>
    </row>
    <row r="4" spans="1:5" x14ac:dyDescent="0.25">
      <c r="A4" s="33"/>
      <c r="B4" s="33"/>
      <c r="C4" s="33"/>
    </row>
    <row r="5" spans="1:5" ht="15.75" x14ac:dyDescent="0.25">
      <c r="A5" s="219" t="s">
        <v>202</v>
      </c>
      <c r="B5" s="219"/>
      <c r="C5" s="219"/>
    </row>
    <row r="6" spans="1:5" ht="15.75" x14ac:dyDescent="0.25">
      <c r="A6" s="93" t="s">
        <v>201</v>
      </c>
      <c r="B6" s="93"/>
      <c r="C6" s="93"/>
    </row>
    <row r="7" spans="1:5" ht="15.75" x14ac:dyDescent="0.25">
      <c r="A7" s="219" t="s">
        <v>435</v>
      </c>
      <c r="B7" s="219"/>
      <c r="C7" s="219"/>
    </row>
    <row r="8" spans="1:5" x14ac:dyDescent="0.25">
      <c r="A8" s="33"/>
      <c r="B8" s="33"/>
      <c r="C8" s="33"/>
    </row>
    <row r="9" spans="1:5" ht="15" customHeight="1" x14ac:dyDescent="0.25">
      <c r="A9" s="225" t="s">
        <v>200</v>
      </c>
      <c r="B9" s="225" t="s">
        <v>199</v>
      </c>
      <c r="C9" s="225" t="s">
        <v>433</v>
      </c>
      <c r="D9" s="223" t="s">
        <v>313</v>
      </c>
      <c r="E9" s="224"/>
    </row>
    <row r="10" spans="1:5" x14ac:dyDescent="0.25">
      <c r="A10" s="225"/>
      <c r="B10" s="225"/>
      <c r="C10" s="225"/>
      <c r="D10" s="62" t="s">
        <v>352</v>
      </c>
      <c r="E10" s="62" t="s">
        <v>397</v>
      </c>
    </row>
    <row r="11" spans="1:5" x14ac:dyDescent="0.25">
      <c r="A11" s="62"/>
      <c r="B11" s="62">
        <v>2</v>
      </c>
      <c r="C11" s="62">
        <v>3</v>
      </c>
      <c r="D11" s="41"/>
      <c r="E11" s="41"/>
    </row>
    <row r="12" spans="1:5" x14ac:dyDescent="0.25">
      <c r="A12" s="41"/>
      <c r="B12" s="63" t="s">
        <v>198</v>
      </c>
      <c r="C12" s="64">
        <f>C14</f>
        <v>0</v>
      </c>
      <c r="D12" s="64">
        <f t="shared" ref="D12:E12" si="0">D14</f>
        <v>0</v>
      </c>
      <c r="E12" s="64">
        <f t="shared" si="0"/>
        <v>0</v>
      </c>
    </row>
    <row r="13" spans="1:5" x14ac:dyDescent="0.25">
      <c r="A13" s="41"/>
      <c r="B13" s="41" t="s">
        <v>197</v>
      </c>
      <c r="C13" s="65">
        <v>12</v>
      </c>
      <c r="D13" s="41">
        <v>12</v>
      </c>
      <c r="E13" s="41">
        <v>12</v>
      </c>
    </row>
    <row r="14" spans="1:5" x14ac:dyDescent="0.25">
      <c r="A14" s="62"/>
      <c r="B14" s="41" t="s">
        <v>196</v>
      </c>
      <c r="C14" s="65">
        <v>0</v>
      </c>
      <c r="D14" s="94">
        <v>0</v>
      </c>
      <c r="E14" s="94">
        <v>0</v>
      </c>
    </row>
  </sheetData>
  <mergeCells count="7">
    <mergeCell ref="C2:E2"/>
    <mergeCell ref="D9:E9"/>
    <mergeCell ref="B9:B10"/>
    <mergeCell ref="C9:C10"/>
    <mergeCell ref="A9:A10"/>
    <mergeCell ref="A5:C5"/>
    <mergeCell ref="A7:C7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workbookViewId="0">
      <selection activeCell="D21" sqref="D21"/>
    </sheetView>
  </sheetViews>
  <sheetFormatPr defaultRowHeight="15" x14ac:dyDescent="0.25"/>
  <cols>
    <col min="1" max="1" width="3.7109375" style="97" customWidth="1"/>
    <col min="2" max="2" width="38.5703125" style="97" customWidth="1"/>
    <col min="3" max="3" width="15.7109375" style="97" customWidth="1"/>
    <col min="4" max="6" width="11.7109375" style="97" customWidth="1"/>
    <col min="7" max="7" width="3.42578125" style="97" customWidth="1"/>
    <col min="8" max="8" width="9.140625" style="97"/>
    <col min="9" max="9" width="13" style="97" customWidth="1"/>
    <col min="10" max="10" width="9.140625" style="97"/>
    <col min="11" max="11" width="3.42578125" style="97" customWidth="1"/>
    <col min="12" max="12" width="7.42578125" style="97" customWidth="1"/>
    <col min="13" max="32" width="9.140625" style="97"/>
  </cols>
  <sheetData>
    <row r="1" spans="1:16" x14ac:dyDescent="0.25">
      <c r="A1" s="154"/>
      <c r="B1" s="154"/>
      <c r="C1" s="154"/>
      <c r="D1" s="139" t="s">
        <v>218</v>
      </c>
    </row>
    <row r="2" spans="1:16" ht="30" customHeight="1" x14ac:dyDescent="0.25">
      <c r="A2" s="154"/>
      <c r="B2" s="154"/>
      <c r="C2" s="154"/>
      <c r="D2" s="245" t="s">
        <v>401</v>
      </c>
      <c r="E2" s="245"/>
      <c r="F2" s="245"/>
    </row>
    <row r="3" spans="1:16" x14ac:dyDescent="0.25">
      <c r="A3" s="154"/>
      <c r="B3" s="154"/>
      <c r="C3" s="154"/>
      <c r="D3" s="139" t="s">
        <v>203</v>
      </c>
    </row>
    <row r="4" spans="1:16" x14ac:dyDescent="0.25">
      <c r="A4" s="154"/>
      <c r="B4" s="154"/>
      <c r="C4" s="154"/>
      <c r="D4" s="154"/>
    </row>
    <row r="5" spans="1:16" ht="15.75" x14ac:dyDescent="0.25">
      <c r="A5" s="236" t="s">
        <v>209</v>
      </c>
      <c r="B5" s="236"/>
      <c r="C5" s="236"/>
      <c r="D5" s="236"/>
    </row>
    <row r="6" spans="1:16" ht="30" customHeight="1" x14ac:dyDescent="0.25">
      <c r="A6" s="155" t="s">
        <v>436</v>
      </c>
      <c r="B6" s="155"/>
      <c r="C6" s="155"/>
      <c r="D6" s="155"/>
    </row>
    <row r="7" spans="1:16" x14ac:dyDescent="0.25">
      <c r="A7" s="154"/>
      <c r="B7" s="154"/>
      <c r="C7" s="154"/>
      <c r="D7" s="154" t="s">
        <v>208</v>
      </c>
    </row>
    <row r="8" spans="1:16" ht="71.25" customHeight="1" x14ac:dyDescent="0.25">
      <c r="A8" s="156" t="s">
        <v>200</v>
      </c>
      <c r="B8" s="157" t="s">
        <v>207</v>
      </c>
      <c r="C8" s="157" t="s">
        <v>206</v>
      </c>
      <c r="D8" s="157" t="s">
        <v>345</v>
      </c>
      <c r="E8" s="157" t="s">
        <v>358</v>
      </c>
      <c r="F8" s="157" t="s">
        <v>451</v>
      </c>
    </row>
    <row r="9" spans="1:16" s="97" customFormat="1" ht="60" x14ac:dyDescent="0.25">
      <c r="A9" s="104">
        <v>1</v>
      </c>
      <c r="B9" s="108" t="s">
        <v>373</v>
      </c>
      <c r="C9" s="105" t="s">
        <v>189</v>
      </c>
      <c r="D9" s="106">
        <v>0.5</v>
      </c>
      <c r="E9" s="106">
        <v>0.5</v>
      </c>
      <c r="F9" s="106">
        <v>0</v>
      </c>
      <c r="H9" s="107"/>
      <c r="I9" s="107"/>
    </row>
    <row r="10" spans="1:16" s="97" customFormat="1" ht="60" x14ac:dyDescent="0.25">
      <c r="A10" s="104">
        <f>1+A9</f>
        <v>2</v>
      </c>
      <c r="B10" s="108" t="s">
        <v>360</v>
      </c>
      <c r="C10" s="105" t="s">
        <v>189</v>
      </c>
      <c r="D10" s="106">
        <v>164.15</v>
      </c>
      <c r="E10" s="106">
        <v>180</v>
      </c>
      <c r="F10" s="106">
        <v>140</v>
      </c>
      <c r="H10" s="107"/>
      <c r="I10" s="107"/>
    </row>
    <row r="11" spans="1:16" s="97" customFormat="1" ht="48.75" customHeight="1" x14ac:dyDescent="0.25">
      <c r="A11" s="104">
        <f t="shared" ref="A11:A14" si="0">1+A10</f>
        <v>3</v>
      </c>
      <c r="B11" s="108" t="s">
        <v>371</v>
      </c>
      <c r="C11" s="105" t="s">
        <v>189</v>
      </c>
      <c r="D11" s="106">
        <v>350.74</v>
      </c>
      <c r="E11" s="106">
        <v>0</v>
      </c>
      <c r="F11" s="106">
        <v>0</v>
      </c>
      <c r="H11" s="107"/>
      <c r="I11" s="107"/>
      <c r="N11" s="246"/>
      <c r="O11" s="246"/>
      <c r="P11" s="246"/>
    </row>
    <row r="12" spans="1:16" s="97" customFormat="1" ht="71.25" customHeight="1" x14ac:dyDescent="0.25">
      <c r="A12" s="104">
        <f t="shared" si="0"/>
        <v>4</v>
      </c>
      <c r="B12" s="108" t="s">
        <v>361</v>
      </c>
      <c r="C12" s="105" t="s">
        <v>189</v>
      </c>
      <c r="D12" s="106">
        <v>25</v>
      </c>
      <c r="E12" s="106">
        <v>40</v>
      </c>
      <c r="F12" s="106">
        <v>40</v>
      </c>
      <c r="H12" s="107"/>
      <c r="I12" s="107"/>
      <c r="N12" s="246"/>
      <c r="O12" s="246"/>
      <c r="P12" s="246"/>
    </row>
    <row r="13" spans="1:16" s="97" customFormat="1" ht="71.25" customHeight="1" x14ac:dyDescent="0.25">
      <c r="A13" s="104">
        <f t="shared" si="0"/>
        <v>5</v>
      </c>
      <c r="B13" s="108" t="s">
        <v>357</v>
      </c>
      <c r="C13" s="105" t="s">
        <v>189</v>
      </c>
      <c r="D13" s="106">
        <v>285</v>
      </c>
      <c r="E13" s="106">
        <v>285</v>
      </c>
      <c r="F13" s="106">
        <v>285</v>
      </c>
      <c r="H13" s="107"/>
      <c r="I13" s="107"/>
    </row>
    <row r="14" spans="1:16" s="97" customFormat="1" ht="71.25" customHeight="1" x14ac:dyDescent="0.25">
      <c r="A14" s="104">
        <f t="shared" si="0"/>
        <v>6</v>
      </c>
      <c r="B14" s="108" t="s">
        <v>359</v>
      </c>
      <c r="C14" s="105" t="s">
        <v>189</v>
      </c>
      <c r="D14" s="106">
        <v>32.5</v>
      </c>
      <c r="E14" s="106">
        <v>30</v>
      </c>
      <c r="F14" s="106">
        <v>30</v>
      </c>
      <c r="H14" s="107"/>
      <c r="I14" s="107"/>
    </row>
    <row r="15" spans="1:16" s="97" customFormat="1" ht="71.25" customHeight="1" x14ac:dyDescent="0.25">
      <c r="A15" s="104">
        <f t="shared" ref="A15:A16" si="1">1+A14</f>
        <v>7</v>
      </c>
      <c r="B15" s="108" t="s">
        <v>366</v>
      </c>
      <c r="C15" s="105" t="s">
        <v>189</v>
      </c>
      <c r="D15" s="106">
        <v>232</v>
      </c>
      <c r="E15" s="106">
        <v>270</v>
      </c>
      <c r="F15" s="106">
        <v>270</v>
      </c>
      <c r="H15" s="107"/>
      <c r="I15" s="107"/>
      <c r="L15" s="98"/>
      <c r="M15" s="130"/>
      <c r="N15" s="98"/>
      <c r="O15" s="98"/>
      <c r="P15" s="158"/>
    </row>
    <row r="16" spans="1:16" s="97" customFormat="1" ht="71.25" customHeight="1" x14ac:dyDescent="0.25">
      <c r="A16" s="104">
        <f t="shared" si="1"/>
        <v>8</v>
      </c>
      <c r="B16" s="108" t="s">
        <v>281</v>
      </c>
      <c r="C16" s="105" t="s">
        <v>189</v>
      </c>
      <c r="D16" s="106">
        <v>50</v>
      </c>
      <c r="E16" s="106">
        <v>100</v>
      </c>
      <c r="F16" s="106">
        <v>100</v>
      </c>
      <c r="H16" s="107"/>
      <c r="I16" s="107"/>
    </row>
    <row r="17" spans="1:9" s="97" customFormat="1" ht="58.5" customHeight="1" x14ac:dyDescent="0.25">
      <c r="A17" s="104">
        <v>9</v>
      </c>
      <c r="B17" s="108" t="s">
        <v>370</v>
      </c>
      <c r="C17" s="105" t="s">
        <v>189</v>
      </c>
      <c r="D17" s="106">
        <v>360</v>
      </c>
      <c r="E17" s="106">
        <v>360</v>
      </c>
      <c r="F17" s="106">
        <v>360</v>
      </c>
      <c r="H17" s="107"/>
      <c r="I17" s="107"/>
    </row>
    <row r="18" spans="1:9" s="97" customFormat="1" ht="60" x14ac:dyDescent="0.25">
      <c r="A18" s="167">
        <v>10</v>
      </c>
      <c r="B18" s="168" t="s">
        <v>450</v>
      </c>
      <c r="C18" s="105" t="s">
        <v>189</v>
      </c>
      <c r="D18" s="169">
        <v>10</v>
      </c>
      <c r="E18" s="169">
        <v>10</v>
      </c>
      <c r="F18" s="169">
        <v>10</v>
      </c>
    </row>
    <row r="19" spans="1:9" s="97" customFormat="1" x14ac:dyDescent="0.25">
      <c r="A19" s="104"/>
      <c r="B19" s="167"/>
      <c r="C19" s="167"/>
      <c r="D19" s="167"/>
      <c r="E19" s="167"/>
      <c r="F19" s="167"/>
    </row>
    <row r="20" spans="1:9" s="97" customFormat="1" x14ac:dyDescent="0.25">
      <c r="A20" s="104"/>
      <c r="B20" s="101"/>
      <c r="C20" s="105"/>
      <c r="D20" s="106"/>
      <c r="E20" s="106"/>
      <c r="F20" s="106"/>
    </row>
    <row r="21" spans="1:9" s="97" customFormat="1" x14ac:dyDescent="0.25">
      <c r="A21" s="109"/>
      <c r="B21" s="110" t="s">
        <v>205</v>
      </c>
      <c r="C21" s="109"/>
      <c r="D21" s="127">
        <f>SUM(D9:D20)</f>
        <v>1509.8899999999999</v>
      </c>
      <c r="E21" s="127">
        <f t="shared" ref="E21:F21" si="2">SUM(E9:E20)</f>
        <v>1275.5</v>
      </c>
      <c r="F21" s="127">
        <f t="shared" si="2"/>
        <v>1235</v>
      </c>
    </row>
    <row r="22" spans="1:9" x14ac:dyDescent="0.25">
      <c r="D22" s="159"/>
    </row>
    <row r="23" spans="1:9" x14ac:dyDescent="0.25">
      <c r="B23" s="99"/>
      <c r="D23" s="159"/>
    </row>
    <row r="24" spans="1:9" x14ac:dyDescent="0.25">
      <c r="B24" s="99"/>
      <c r="D24" s="159"/>
    </row>
  </sheetData>
  <mergeCells count="4">
    <mergeCell ref="A5:D5"/>
    <mergeCell ref="D2:F2"/>
    <mergeCell ref="N11:P11"/>
    <mergeCell ref="N12:P12"/>
  </mergeCells>
  <pageMargins left="0.59055118110236227" right="3.937007874015748E-2" top="0.74803149606299213" bottom="0.74803149606299213" header="0.31496062992125984" footer="0.31496062992125984"/>
  <pageSetup paperSize="9" scale="90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10" sqref="C10"/>
    </sheetView>
  </sheetViews>
  <sheetFormatPr defaultRowHeight="15" x14ac:dyDescent="0.25"/>
  <cols>
    <col min="1" max="1" width="3.7109375" customWidth="1"/>
    <col min="2" max="2" width="32.7109375" customWidth="1"/>
    <col min="3" max="3" width="10.5703125" customWidth="1"/>
    <col min="4" max="6" width="14.7109375" customWidth="1"/>
    <col min="7" max="14" width="9.7109375" customWidth="1"/>
  </cols>
  <sheetData>
    <row r="1" spans="1:12" x14ac:dyDescent="0.25">
      <c r="A1" s="38"/>
      <c r="B1" s="38"/>
      <c r="C1" s="38"/>
      <c r="D1" s="38"/>
      <c r="E1" s="237" t="s">
        <v>261</v>
      </c>
      <c r="F1" s="237"/>
      <c r="G1" s="22"/>
      <c r="J1" s="247"/>
      <c r="K1" s="247"/>
      <c r="L1" s="247"/>
    </row>
    <row r="2" spans="1:12" ht="26.25" customHeight="1" x14ac:dyDescent="0.25">
      <c r="A2" s="38"/>
      <c r="B2" s="38"/>
      <c r="C2" s="38"/>
      <c r="D2" s="38"/>
      <c r="E2" s="249" t="s">
        <v>441</v>
      </c>
      <c r="F2" s="249"/>
      <c r="G2" s="23"/>
      <c r="J2" s="248"/>
      <c r="K2" s="248"/>
      <c r="L2" s="248"/>
    </row>
    <row r="3" spans="1:12" x14ac:dyDescent="0.25">
      <c r="A3" s="38"/>
      <c r="B3" s="38"/>
      <c r="C3" s="38"/>
      <c r="D3" s="38"/>
      <c r="E3" s="237" t="s">
        <v>217</v>
      </c>
      <c r="F3" s="237"/>
      <c r="G3" s="22"/>
      <c r="J3" s="247"/>
      <c r="K3" s="247"/>
      <c r="L3" s="247"/>
    </row>
    <row r="4" spans="1:12" x14ac:dyDescent="0.25">
      <c r="A4" s="38"/>
      <c r="B4" s="38"/>
      <c r="C4" s="38"/>
      <c r="D4" s="38"/>
      <c r="E4" s="38"/>
      <c r="F4" s="38"/>
    </row>
    <row r="5" spans="1:12" ht="15.75" x14ac:dyDescent="0.25">
      <c r="A5" s="229" t="s">
        <v>265</v>
      </c>
      <c r="B5" s="229"/>
      <c r="C5" s="229"/>
      <c r="D5" s="229"/>
      <c r="E5" s="229"/>
      <c r="F5" s="229"/>
    </row>
    <row r="6" spans="1:12" ht="15.75" x14ac:dyDescent="0.25">
      <c r="A6" s="229" t="s">
        <v>435</v>
      </c>
      <c r="B6" s="229"/>
      <c r="C6" s="229"/>
      <c r="D6" s="229"/>
      <c r="E6" s="229"/>
      <c r="F6" s="229"/>
    </row>
    <row r="7" spans="1:12" x14ac:dyDescent="0.25">
      <c r="A7" s="91"/>
      <c r="B7" s="91"/>
      <c r="C7" s="91"/>
      <c r="D7" s="91"/>
      <c r="E7" s="91"/>
      <c r="F7" s="91"/>
    </row>
    <row r="8" spans="1:12" x14ac:dyDescent="0.25">
      <c r="A8" s="91"/>
      <c r="B8" s="91"/>
      <c r="C8" s="91" t="s">
        <v>314</v>
      </c>
      <c r="D8" s="91"/>
      <c r="E8" s="91"/>
      <c r="F8" s="91"/>
    </row>
    <row r="9" spans="1:12" x14ac:dyDescent="0.25">
      <c r="A9" s="91"/>
      <c r="B9" s="91"/>
      <c r="C9" s="91"/>
      <c r="D9" s="91"/>
      <c r="E9" s="91"/>
      <c r="F9" s="91" t="s">
        <v>122</v>
      </c>
    </row>
    <row r="10" spans="1:12" ht="76.5" x14ac:dyDescent="0.25">
      <c r="A10" s="92" t="s">
        <v>200</v>
      </c>
      <c r="B10" s="92" t="s">
        <v>215</v>
      </c>
      <c r="C10" s="103" t="s">
        <v>388</v>
      </c>
      <c r="D10" s="103" t="s">
        <v>389</v>
      </c>
      <c r="E10" s="103" t="s">
        <v>390</v>
      </c>
      <c r="F10" s="103" t="s">
        <v>391</v>
      </c>
    </row>
    <row r="11" spans="1:12" ht="51" x14ac:dyDescent="0.25">
      <c r="A11" s="66">
        <v>1</v>
      </c>
      <c r="B11" s="49" t="s">
        <v>214</v>
      </c>
      <c r="C11" s="67" t="str">
        <f>C12</f>
        <v>0</v>
      </c>
      <c r="D11" s="67">
        <f>D12</f>
        <v>0</v>
      </c>
      <c r="E11" s="67">
        <f>E12</f>
        <v>0</v>
      </c>
      <c r="F11" s="67">
        <f>F12</f>
        <v>0</v>
      </c>
    </row>
    <row r="12" spans="1:12" ht="38.25" x14ac:dyDescent="0.25">
      <c r="A12" s="68" t="s">
        <v>213</v>
      </c>
      <c r="B12" s="49" t="s">
        <v>212</v>
      </c>
      <c r="C12" s="67" t="s">
        <v>216</v>
      </c>
      <c r="D12" s="69">
        <v>0</v>
      </c>
      <c r="E12" s="69">
        <v>0</v>
      </c>
      <c r="F12" s="69">
        <v>0</v>
      </c>
    </row>
    <row r="13" spans="1:12" x14ac:dyDescent="0.25">
      <c r="A13" s="70"/>
      <c r="B13" s="49" t="s">
        <v>211</v>
      </c>
      <c r="C13" s="71">
        <v>0</v>
      </c>
      <c r="D13" s="71">
        <v>0</v>
      </c>
      <c r="E13" s="71">
        <v>0</v>
      </c>
      <c r="F13" s="71">
        <v>0</v>
      </c>
    </row>
    <row r="15" spans="1:12" x14ac:dyDescent="0.25">
      <c r="A15" s="91"/>
      <c r="B15" s="91"/>
      <c r="C15" s="91" t="s">
        <v>352</v>
      </c>
      <c r="D15" s="91"/>
      <c r="E15" s="91"/>
      <c r="F15" s="91"/>
    </row>
    <row r="16" spans="1:12" x14ac:dyDescent="0.25">
      <c r="A16" s="91"/>
      <c r="B16" s="91"/>
      <c r="C16" s="91"/>
      <c r="D16" s="91"/>
      <c r="E16" s="91"/>
      <c r="F16" s="91" t="s">
        <v>122</v>
      </c>
    </row>
    <row r="17" spans="1:6" ht="76.5" x14ac:dyDescent="0.25">
      <c r="A17" s="92" t="s">
        <v>200</v>
      </c>
      <c r="B17" s="92" t="s">
        <v>215</v>
      </c>
      <c r="C17" s="170" t="s">
        <v>437</v>
      </c>
      <c r="D17" s="170" t="s">
        <v>438</v>
      </c>
      <c r="E17" s="170" t="s">
        <v>439</v>
      </c>
      <c r="F17" s="170" t="s">
        <v>440</v>
      </c>
    </row>
    <row r="18" spans="1:6" ht="51" x14ac:dyDescent="0.25">
      <c r="A18" s="66">
        <v>1</v>
      </c>
      <c r="B18" s="49" t="s">
        <v>214</v>
      </c>
      <c r="C18" s="67" t="str">
        <f>C19</f>
        <v>0</v>
      </c>
      <c r="D18" s="67">
        <f>D19</f>
        <v>0</v>
      </c>
      <c r="E18" s="67">
        <f>E19</f>
        <v>0</v>
      </c>
      <c r="F18" s="67">
        <f>F19</f>
        <v>0</v>
      </c>
    </row>
    <row r="19" spans="1:6" ht="38.25" x14ac:dyDescent="0.25">
      <c r="A19" s="68" t="s">
        <v>213</v>
      </c>
      <c r="B19" s="49" t="s">
        <v>212</v>
      </c>
      <c r="C19" s="67" t="s">
        <v>216</v>
      </c>
      <c r="D19" s="69">
        <v>0</v>
      </c>
      <c r="E19" s="69">
        <v>0</v>
      </c>
      <c r="F19" s="69">
        <v>0</v>
      </c>
    </row>
    <row r="20" spans="1:6" x14ac:dyDescent="0.25">
      <c r="A20" s="70"/>
      <c r="B20" s="49" t="s">
        <v>211</v>
      </c>
      <c r="C20" s="71">
        <v>0</v>
      </c>
      <c r="D20" s="71">
        <v>0</v>
      </c>
      <c r="E20" s="71">
        <v>0</v>
      </c>
      <c r="F20" s="71">
        <v>0</v>
      </c>
    </row>
    <row r="22" spans="1:6" x14ac:dyDescent="0.25">
      <c r="A22" s="91"/>
      <c r="B22" s="91"/>
      <c r="C22" s="91" t="s">
        <v>397</v>
      </c>
      <c r="D22" s="91"/>
      <c r="E22" s="91"/>
      <c r="F22" s="91"/>
    </row>
    <row r="23" spans="1:6" x14ac:dyDescent="0.25">
      <c r="A23" s="91"/>
      <c r="B23" s="91"/>
      <c r="C23" s="91"/>
      <c r="D23" s="91"/>
      <c r="E23" s="91"/>
      <c r="F23" s="91" t="s">
        <v>122</v>
      </c>
    </row>
    <row r="24" spans="1:6" ht="76.5" x14ac:dyDescent="0.25">
      <c r="A24" s="92" t="s">
        <v>200</v>
      </c>
      <c r="B24" s="92" t="s">
        <v>215</v>
      </c>
      <c r="C24" s="92" t="s">
        <v>452</v>
      </c>
      <c r="D24" s="92" t="s">
        <v>453</v>
      </c>
      <c r="E24" s="92" t="s">
        <v>454</v>
      </c>
      <c r="F24" s="92" t="s">
        <v>455</v>
      </c>
    </row>
    <row r="25" spans="1:6" ht="51" x14ac:dyDescent="0.25">
      <c r="A25" s="66">
        <v>1</v>
      </c>
      <c r="B25" s="49" t="s">
        <v>214</v>
      </c>
      <c r="C25" s="67" t="str">
        <f>C26</f>
        <v>0</v>
      </c>
      <c r="D25" s="67">
        <f>D26</f>
        <v>0</v>
      </c>
      <c r="E25" s="67">
        <f>E26</f>
        <v>0</v>
      </c>
      <c r="F25" s="67">
        <f>F26</f>
        <v>0</v>
      </c>
    </row>
    <row r="26" spans="1:6" ht="38.25" x14ac:dyDescent="0.25">
      <c r="A26" s="68" t="s">
        <v>213</v>
      </c>
      <c r="B26" s="49" t="s">
        <v>212</v>
      </c>
      <c r="C26" s="67" t="s">
        <v>216</v>
      </c>
      <c r="D26" s="69">
        <v>0</v>
      </c>
      <c r="E26" s="69">
        <v>0</v>
      </c>
      <c r="F26" s="69">
        <v>0</v>
      </c>
    </row>
    <row r="27" spans="1:6" x14ac:dyDescent="0.25">
      <c r="A27" s="70"/>
      <c r="B27" s="49" t="s">
        <v>211</v>
      </c>
      <c r="C27" s="71">
        <v>0</v>
      </c>
      <c r="D27" s="71">
        <v>0</v>
      </c>
      <c r="E27" s="71">
        <v>0</v>
      </c>
      <c r="F27" s="71">
        <v>0</v>
      </c>
    </row>
  </sheetData>
  <mergeCells count="8">
    <mergeCell ref="A5:F5"/>
    <mergeCell ref="A6:F6"/>
    <mergeCell ref="J1:L1"/>
    <mergeCell ref="J2:L2"/>
    <mergeCell ref="J3:L3"/>
    <mergeCell ref="E1:F1"/>
    <mergeCell ref="E2:F2"/>
    <mergeCell ref="E3:F3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D11" sqref="D11"/>
    </sheetView>
  </sheetViews>
  <sheetFormatPr defaultColWidth="27.42578125" defaultRowHeight="15.75" x14ac:dyDescent="0.25"/>
  <cols>
    <col min="1" max="1" width="33.42578125" style="24" customWidth="1"/>
    <col min="2" max="4" width="17.5703125" style="24" customWidth="1"/>
    <col min="5" max="16384" width="27.42578125" style="24"/>
  </cols>
  <sheetData>
    <row r="1" spans="1:4" x14ac:dyDescent="0.25">
      <c r="B1" s="237" t="s">
        <v>287</v>
      </c>
      <c r="C1" s="237"/>
    </row>
    <row r="2" spans="1:4" ht="28.5" customHeight="1" x14ac:dyDescent="0.25">
      <c r="B2" s="249" t="s">
        <v>442</v>
      </c>
      <c r="C2" s="249"/>
      <c r="D2" s="249"/>
    </row>
    <row r="3" spans="1:4" ht="21" customHeight="1" x14ac:dyDescent="0.25">
      <c r="B3" s="237" t="s">
        <v>217</v>
      </c>
      <c r="C3" s="237"/>
    </row>
    <row r="7" spans="1:4" x14ac:dyDescent="0.25">
      <c r="A7" s="26"/>
      <c r="B7" s="26"/>
    </row>
    <row r="8" spans="1:4" ht="61.5" customHeight="1" x14ac:dyDescent="0.25">
      <c r="A8" s="241" t="s">
        <v>443</v>
      </c>
      <c r="B8" s="241"/>
      <c r="C8" s="241"/>
      <c r="D8" s="241"/>
    </row>
    <row r="9" spans="1:4" ht="15" customHeight="1" x14ac:dyDescent="0.25">
      <c r="A9" s="27" t="s">
        <v>229</v>
      </c>
      <c r="B9" s="27"/>
    </row>
    <row r="10" spans="1:4" x14ac:dyDescent="0.25">
      <c r="A10" s="72" t="s">
        <v>105</v>
      </c>
      <c r="B10" s="73" t="s">
        <v>314</v>
      </c>
      <c r="C10" s="25" t="s">
        <v>352</v>
      </c>
      <c r="D10" s="25" t="s">
        <v>397</v>
      </c>
    </row>
    <row r="11" spans="1:4" ht="34.5" customHeight="1" x14ac:dyDescent="0.25">
      <c r="A11" s="74" t="s">
        <v>230</v>
      </c>
      <c r="B11" s="75">
        <v>0</v>
      </c>
      <c r="C11" s="25">
        <v>0</v>
      </c>
      <c r="D11" s="25">
        <v>0</v>
      </c>
    </row>
    <row r="12" spans="1:4" x14ac:dyDescent="0.25">
      <c r="A12" s="76" t="s">
        <v>231</v>
      </c>
      <c r="B12" s="75">
        <v>0</v>
      </c>
      <c r="C12" s="25">
        <v>0</v>
      </c>
      <c r="D12" s="25">
        <v>0</v>
      </c>
    </row>
    <row r="13" spans="1:4" ht="47.25" x14ac:dyDescent="0.25">
      <c r="A13" s="74" t="s">
        <v>115</v>
      </c>
      <c r="B13" s="75">
        <v>0</v>
      </c>
      <c r="C13" s="25">
        <v>0</v>
      </c>
      <c r="D13" s="25">
        <v>0</v>
      </c>
    </row>
    <row r="14" spans="1:4" ht="78.75" x14ac:dyDescent="0.25">
      <c r="A14" s="77" t="s">
        <v>232</v>
      </c>
      <c r="B14" s="75">
        <v>0</v>
      </c>
      <c r="C14" s="25">
        <v>0</v>
      </c>
      <c r="D14" s="25">
        <v>0</v>
      </c>
    </row>
    <row r="15" spans="1:4" ht="78.75" x14ac:dyDescent="0.25">
      <c r="A15" s="77" t="s">
        <v>233</v>
      </c>
      <c r="B15" s="75">
        <v>0</v>
      </c>
      <c r="C15" s="25">
        <v>0</v>
      </c>
      <c r="D15" s="25">
        <v>0</v>
      </c>
    </row>
    <row r="16" spans="1:4" x14ac:dyDescent="0.25">
      <c r="A16" s="29"/>
      <c r="B16" s="29"/>
    </row>
  </sheetData>
  <mergeCells count="4">
    <mergeCell ref="B1:C1"/>
    <mergeCell ref="B3:C3"/>
    <mergeCell ref="B2:D2"/>
    <mergeCell ref="A8:D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F3" sqref="F3"/>
    </sheetView>
  </sheetViews>
  <sheetFormatPr defaultColWidth="27.42578125" defaultRowHeight="15.75" x14ac:dyDescent="0.25"/>
  <cols>
    <col min="1" max="1" width="8.5703125" style="24" customWidth="1"/>
    <col min="2" max="2" width="23.28515625" style="24" customWidth="1"/>
    <col min="3" max="3" width="22.42578125" style="24" customWidth="1"/>
    <col min="4" max="4" width="18.42578125" style="24" customWidth="1"/>
    <col min="5" max="5" width="22.5703125" style="24" customWidth="1"/>
    <col min="6" max="6" width="26.5703125" style="24" customWidth="1"/>
    <col min="7" max="16384" width="27.42578125" style="24"/>
  </cols>
  <sheetData>
    <row r="1" spans="1:6" x14ac:dyDescent="0.25">
      <c r="F1" s="35" t="s">
        <v>262</v>
      </c>
    </row>
    <row r="2" spans="1:6" ht="45" customHeight="1" x14ac:dyDescent="0.25">
      <c r="F2" s="37" t="s">
        <v>401</v>
      </c>
    </row>
    <row r="3" spans="1:6" x14ac:dyDescent="0.25">
      <c r="F3" s="35" t="s">
        <v>203</v>
      </c>
    </row>
    <row r="7" spans="1:6" ht="39" customHeight="1" x14ac:dyDescent="0.25">
      <c r="B7" s="78"/>
      <c r="C7" s="241" t="s">
        <v>346</v>
      </c>
      <c r="D7" s="241"/>
      <c r="E7" s="241"/>
      <c r="F7" s="78"/>
    </row>
    <row r="8" spans="1:6" ht="18" customHeight="1" x14ac:dyDescent="0.25">
      <c r="B8" s="79"/>
      <c r="C8" s="79"/>
      <c r="D8" s="79"/>
      <c r="E8" s="79"/>
      <c r="F8" s="79"/>
    </row>
    <row r="9" spans="1:6" ht="36.75" customHeight="1" x14ac:dyDescent="0.25">
      <c r="B9" s="251" t="s">
        <v>347</v>
      </c>
      <c r="C9" s="251"/>
      <c r="D9" s="251"/>
      <c r="E9" s="251"/>
      <c r="F9" s="251"/>
    </row>
    <row r="10" spans="1:6" x14ac:dyDescent="0.25">
      <c r="B10" s="80"/>
      <c r="C10" s="80"/>
      <c r="D10" s="80"/>
      <c r="E10" s="80"/>
      <c r="F10" s="80"/>
    </row>
    <row r="11" spans="1:6" x14ac:dyDescent="0.25">
      <c r="B11" s="80"/>
      <c r="C11" s="80"/>
      <c r="D11" s="80"/>
      <c r="E11" s="80"/>
      <c r="F11" s="80"/>
    </row>
    <row r="12" spans="1:6" x14ac:dyDescent="0.25">
      <c r="B12" s="252" t="s">
        <v>227</v>
      </c>
      <c r="C12" s="252"/>
      <c r="D12" s="252"/>
      <c r="E12" s="252"/>
      <c r="F12" s="252"/>
    </row>
    <row r="13" spans="1:6" ht="63" x14ac:dyDescent="0.25">
      <c r="A13" s="81" t="s">
        <v>226</v>
      </c>
      <c r="B13" s="73" t="s">
        <v>225</v>
      </c>
      <c r="C13" s="73" t="s">
        <v>224</v>
      </c>
      <c r="D13" s="73" t="s">
        <v>223</v>
      </c>
      <c r="E13" s="73" t="s">
        <v>222</v>
      </c>
      <c r="F13" s="73" t="s">
        <v>221</v>
      </c>
    </row>
    <row r="14" spans="1:6" x14ac:dyDescent="0.25">
      <c r="A14" s="81">
        <v>1</v>
      </c>
      <c r="B14" s="73">
        <v>2</v>
      </c>
      <c r="C14" s="73">
        <v>3</v>
      </c>
      <c r="D14" s="73">
        <v>4</v>
      </c>
      <c r="E14" s="73">
        <v>5</v>
      </c>
      <c r="F14" s="73">
        <v>6</v>
      </c>
    </row>
    <row r="15" spans="1:6" x14ac:dyDescent="0.25">
      <c r="A15" s="25"/>
      <c r="B15" s="82" t="s">
        <v>219</v>
      </c>
      <c r="C15" s="83" t="s">
        <v>219</v>
      </c>
      <c r="D15" s="83" t="s">
        <v>219</v>
      </c>
      <c r="E15" s="83" t="s">
        <v>219</v>
      </c>
      <c r="F15" s="83" t="s">
        <v>219</v>
      </c>
    </row>
    <row r="17" spans="1:6" ht="36" customHeight="1" x14ac:dyDescent="0.25">
      <c r="B17" s="253" t="s">
        <v>228</v>
      </c>
      <c r="C17" s="253"/>
      <c r="D17" s="253"/>
      <c r="E17" s="253"/>
      <c r="F17" s="253"/>
    </row>
    <row r="19" spans="1:6" ht="51" customHeight="1" x14ac:dyDescent="0.25">
      <c r="B19" s="254" t="s">
        <v>220</v>
      </c>
      <c r="C19" s="254"/>
      <c r="D19" s="255" t="s">
        <v>348</v>
      </c>
      <c r="E19" s="256"/>
      <c r="F19" s="257"/>
    </row>
    <row r="20" spans="1:6" x14ac:dyDescent="0.25">
      <c r="B20" s="250" t="s">
        <v>219</v>
      </c>
      <c r="C20" s="250"/>
      <c r="D20" s="250" t="s">
        <v>219</v>
      </c>
      <c r="E20" s="250"/>
      <c r="F20" s="250"/>
    </row>
    <row r="21" spans="1:6" x14ac:dyDescent="0.25">
      <c r="A21" s="30"/>
      <c r="B21" s="30"/>
      <c r="C21" s="30"/>
      <c r="D21" s="30"/>
      <c r="E21" s="30"/>
      <c r="F21" s="30"/>
    </row>
    <row r="22" spans="1:6" x14ac:dyDescent="0.25">
      <c r="A22" s="30"/>
      <c r="B22" s="30"/>
      <c r="C22" s="30"/>
      <c r="D22" s="30"/>
      <c r="E22" s="30"/>
      <c r="F22" s="30"/>
    </row>
  </sheetData>
  <mergeCells count="8">
    <mergeCell ref="B20:C20"/>
    <mergeCell ref="D20:F20"/>
    <mergeCell ref="C7:E7"/>
    <mergeCell ref="B9:F9"/>
    <mergeCell ref="B12:F12"/>
    <mergeCell ref="B17:F17"/>
    <mergeCell ref="B19:C19"/>
    <mergeCell ref="D19:F19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D19" sqref="D19:F19"/>
    </sheetView>
  </sheetViews>
  <sheetFormatPr defaultColWidth="27.42578125" defaultRowHeight="15.75" x14ac:dyDescent="0.25"/>
  <cols>
    <col min="1" max="1" width="8.5703125" style="24" customWidth="1"/>
    <col min="2" max="2" width="23.28515625" style="24" customWidth="1"/>
    <col min="3" max="3" width="22.42578125" style="24" customWidth="1"/>
    <col min="4" max="4" width="18.42578125" style="24" customWidth="1"/>
    <col min="5" max="5" width="22.5703125" style="24" customWidth="1"/>
    <col min="6" max="6" width="26.5703125" style="24" customWidth="1"/>
    <col min="7" max="16384" width="27.42578125" style="24"/>
  </cols>
  <sheetData>
    <row r="1" spans="1:6" x14ac:dyDescent="0.25">
      <c r="F1" s="35" t="s">
        <v>349</v>
      </c>
    </row>
    <row r="2" spans="1:6" ht="45" customHeight="1" x14ac:dyDescent="0.25">
      <c r="F2" s="37" t="s">
        <v>401</v>
      </c>
    </row>
    <row r="3" spans="1:6" x14ac:dyDescent="0.25">
      <c r="F3" s="35" t="s">
        <v>203</v>
      </c>
    </row>
    <row r="7" spans="1:6" ht="39" customHeight="1" x14ac:dyDescent="0.25">
      <c r="B7" s="78"/>
      <c r="C7" s="241" t="s">
        <v>354</v>
      </c>
      <c r="D7" s="241"/>
      <c r="E7" s="241"/>
      <c r="F7" s="78"/>
    </row>
    <row r="8" spans="1:6" ht="20.25" customHeight="1" x14ac:dyDescent="0.25">
      <c r="B8" s="79"/>
      <c r="C8" s="79"/>
      <c r="D8" s="79"/>
      <c r="E8" s="79"/>
      <c r="F8" s="79"/>
    </row>
    <row r="9" spans="1:6" ht="36.75" customHeight="1" x14ac:dyDescent="0.25">
      <c r="B9" s="251" t="s">
        <v>355</v>
      </c>
      <c r="C9" s="251"/>
      <c r="D9" s="251"/>
      <c r="E9" s="251"/>
      <c r="F9" s="251"/>
    </row>
    <row r="10" spans="1:6" x14ac:dyDescent="0.25">
      <c r="B10" s="80"/>
      <c r="C10" s="80"/>
      <c r="D10" s="80"/>
      <c r="E10" s="80"/>
      <c r="F10" s="80"/>
    </row>
    <row r="11" spans="1:6" x14ac:dyDescent="0.25">
      <c r="B11" s="80"/>
      <c r="C11" s="80"/>
      <c r="D11" s="80"/>
      <c r="E11" s="80"/>
      <c r="F11" s="80"/>
    </row>
    <row r="12" spans="1:6" x14ac:dyDescent="0.25">
      <c r="B12" s="252" t="s">
        <v>227</v>
      </c>
      <c r="C12" s="252"/>
      <c r="D12" s="252"/>
      <c r="E12" s="252"/>
      <c r="F12" s="252"/>
    </row>
    <row r="13" spans="1:6" ht="63" x14ac:dyDescent="0.25">
      <c r="A13" s="81" t="s">
        <v>226</v>
      </c>
      <c r="B13" s="73" t="s">
        <v>225</v>
      </c>
      <c r="C13" s="73" t="s">
        <v>224</v>
      </c>
      <c r="D13" s="73" t="s">
        <v>223</v>
      </c>
      <c r="E13" s="73" t="s">
        <v>222</v>
      </c>
      <c r="F13" s="73" t="s">
        <v>221</v>
      </c>
    </row>
    <row r="14" spans="1:6" x14ac:dyDescent="0.25">
      <c r="A14" s="81">
        <v>1</v>
      </c>
      <c r="B14" s="73">
        <v>2</v>
      </c>
      <c r="C14" s="73">
        <v>3</v>
      </c>
      <c r="D14" s="73">
        <v>4</v>
      </c>
      <c r="E14" s="73">
        <v>5</v>
      </c>
      <c r="F14" s="73">
        <v>6</v>
      </c>
    </row>
    <row r="15" spans="1:6" x14ac:dyDescent="0.25">
      <c r="A15" s="25"/>
      <c r="B15" s="82" t="s">
        <v>219</v>
      </c>
      <c r="C15" s="83" t="s">
        <v>219</v>
      </c>
      <c r="D15" s="83" t="s">
        <v>219</v>
      </c>
      <c r="E15" s="83" t="s">
        <v>219</v>
      </c>
      <c r="F15" s="83" t="s">
        <v>219</v>
      </c>
    </row>
    <row r="17" spans="1:6" ht="36" customHeight="1" x14ac:dyDescent="0.25">
      <c r="B17" s="253" t="s">
        <v>228</v>
      </c>
      <c r="C17" s="253"/>
      <c r="D17" s="253"/>
      <c r="E17" s="253"/>
      <c r="F17" s="253"/>
    </row>
    <row r="19" spans="1:6" ht="51" customHeight="1" x14ac:dyDescent="0.25">
      <c r="B19" s="254" t="s">
        <v>220</v>
      </c>
      <c r="C19" s="254"/>
      <c r="D19" s="255" t="s">
        <v>356</v>
      </c>
      <c r="E19" s="256"/>
      <c r="F19" s="257"/>
    </row>
    <row r="20" spans="1:6" x14ac:dyDescent="0.25">
      <c r="B20" s="250" t="s">
        <v>219</v>
      </c>
      <c r="C20" s="250"/>
      <c r="D20" s="250" t="s">
        <v>219</v>
      </c>
      <c r="E20" s="250"/>
      <c r="F20" s="250"/>
    </row>
    <row r="21" spans="1:6" x14ac:dyDescent="0.25">
      <c r="A21" s="30"/>
      <c r="B21" s="30"/>
      <c r="C21" s="30"/>
      <c r="D21" s="30"/>
      <c r="E21" s="30"/>
      <c r="F21" s="30"/>
    </row>
    <row r="22" spans="1:6" x14ac:dyDescent="0.25">
      <c r="A22" s="30"/>
      <c r="B22" s="30"/>
      <c r="C22" s="30"/>
      <c r="D22" s="30"/>
      <c r="E22" s="30"/>
      <c r="F22" s="30"/>
    </row>
  </sheetData>
  <mergeCells count="8">
    <mergeCell ref="B20:C20"/>
    <mergeCell ref="D20:F20"/>
    <mergeCell ref="C7:E7"/>
    <mergeCell ref="B9:F9"/>
    <mergeCell ref="B12:F12"/>
    <mergeCell ref="B17:F17"/>
    <mergeCell ref="B19:C19"/>
    <mergeCell ref="D19:F19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D20" sqref="D20:F20"/>
    </sheetView>
  </sheetViews>
  <sheetFormatPr defaultColWidth="27.42578125" defaultRowHeight="15.75" x14ac:dyDescent="0.25"/>
  <cols>
    <col min="1" max="1" width="8.5703125" style="24" customWidth="1"/>
    <col min="2" max="2" width="23.28515625" style="24" customWidth="1"/>
    <col min="3" max="3" width="22.42578125" style="24" customWidth="1"/>
    <col min="4" max="4" width="18.42578125" style="24" customWidth="1"/>
    <col min="5" max="5" width="22.5703125" style="24" customWidth="1"/>
    <col min="6" max="6" width="26.5703125" style="24" customWidth="1"/>
    <col min="7" max="16384" width="27.42578125" style="24"/>
  </cols>
  <sheetData>
    <row r="1" spans="1:6" x14ac:dyDescent="0.25">
      <c r="F1" s="35" t="s">
        <v>350</v>
      </c>
    </row>
    <row r="2" spans="1:6" ht="45" customHeight="1" x14ac:dyDescent="0.25">
      <c r="F2" s="37" t="s">
        <v>401</v>
      </c>
    </row>
    <row r="3" spans="1:6" x14ac:dyDescent="0.25">
      <c r="F3" s="35" t="s">
        <v>203</v>
      </c>
    </row>
    <row r="7" spans="1:6" ht="39" customHeight="1" x14ac:dyDescent="0.25">
      <c r="B7" s="78"/>
      <c r="C7" s="241" t="s">
        <v>444</v>
      </c>
      <c r="D7" s="241"/>
      <c r="E7" s="241"/>
      <c r="F7" s="78"/>
    </row>
    <row r="8" spans="1:6" ht="19.5" customHeight="1" x14ac:dyDescent="0.25">
      <c r="B8" s="79"/>
      <c r="C8" s="79"/>
      <c r="D8" s="79"/>
      <c r="E8" s="79"/>
      <c r="F8" s="79"/>
    </row>
    <row r="9" spans="1:6" ht="36.75" customHeight="1" x14ac:dyDescent="0.25">
      <c r="B9" s="251" t="s">
        <v>445</v>
      </c>
      <c r="C9" s="251"/>
      <c r="D9" s="251"/>
      <c r="E9" s="251"/>
      <c r="F9" s="251"/>
    </row>
    <row r="10" spans="1:6" x14ac:dyDescent="0.25">
      <c r="B10" s="80"/>
      <c r="C10" s="80"/>
      <c r="D10" s="80"/>
      <c r="E10" s="80"/>
      <c r="F10" s="80"/>
    </row>
    <row r="11" spans="1:6" x14ac:dyDescent="0.25">
      <c r="B11" s="80"/>
      <c r="C11" s="80"/>
      <c r="D11" s="80"/>
      <c r="E11" s="80"/>
      <c r="F11" s="80"/>
    </row>
    <row r="12" spans="1:6" x14ac:dyDescent="0.25">
      <c r="B12" s="252" t="s">
        <v>227</v>
      </c>
      <c r="C12" s="252"/>
      <c r="D12" s="252"/>
      <c r="E12" s="252"/>
      <c r="F12" s="252"/>
    </row>
    <row r="13" spans="1:6" ht="63" x14ac:dyDescent="0.25">
      <c r="A13" s="81" t="s">
        <v>226</v>
      </c>
      <c r="B13" s="73" t="s">
        <v>225</v>
      </c>
      <c r="C13" s="73" t="s">
        <v>224</v>
      </c>
      <c r="D13" s="73" t="s">
        <v>223</v>
      </c>
      <c r="E13" s="73" t="s">
        <v>222</v>
      </c>
      <c r="F13" s="73" t="s">
        <v>221</v>
      </c>
    </row>
    <row r="14" spans="1:6" x14ac:dyDescent="0.25">
      <c r="A14" s="81">
        <v>1</v>
      </c>
      <c r="B14" s="73">
        <v>2</v>
      </c>
      <c r="C14" s="73">
        <v>3</v>
      </c>
      <c r="D14" s="73">
        <v>4</v>
      </c>
      <c r="E14" s="73">
        <v>5</v>
      </c>
      <c r="F14" s="73">
        <v>6</v>
      </c>
    </row>
    <row r="15" spans="1:6" x14ac:dyDescent="0.25">
      <c r="A15" s="25"/>
      <c r="B15" s="82" t="s">
        <v>219</v>
      </c>
      <c r="C15" s="83" t="s">
        <v>219</v>
      </c>
      <c r="D15" s="83" t="s">
        <v>219</v>
      </c>
      <c r="E15" s="83" t="s">
        <v>219</v>
      </c>
      <c r="F15" s="83" t="s">
        <v>219</v>
      </c>
    </row>
    <row r="17" spans="1:6" ht="36" customHeight="1" x14ac:dyDescent="0.25">
      <c r="B17" s="253" t="s">
        <v>228</v>
      </c>
      <c r="C17" s="253"/>
      <c r="D17" s="253"/>
      <c r="E17" s="253"/>
      <c r="F17" s="253"/>
    </row>
    <row r="19" spans="1:6" ht="51" customHeight="1" x14ac:dyDescent="0.25">
      <c r="B19" s="254" t="s">
        <v>220</v>
      </c>
      <c r="C19" s="254"/>
      <c r="D19" s="255" t="s">
        <v>446</v>
      </c>
      <c r="E19" s="256"/>
      <c r="F19" s="257"/>
    </row>
    <row r="20" spans="1:6" x14ac:dyDescent="0.25">
      <c r="B20" s="250" t="s">
        <v>219</v>
      </c>
      <c r="C20" s="250"/>
      <c r="D20" s="250" t="s">
        <v>219</v>
      </c>
      <c r="E20" s="250"/>
      <c r="F20" s="250"/>
    </row>
    <row r="21" spans="1:6" x14ac:dyDescent="0.25">
      <c r="A21" s="30"/>
      <c r="B21" s="30"/>
      <c r="C21" s="30"/>
      <c r="D21" s="30"/>
      <c r="E21" s="30"/>
      <c r="F21" s="30"/>
    </row>
    <row r="22" spans="1:6" x14ac:dyDescent="0.25">
      <c r="A22" s="30"/>
      <c r="B22" s="30"/>
      <c r="C22" s="30"/>
      <c r="D22" s="30"/>
      <c r="E22" s="30"/>
      <c r="F22" s="30"/>
    </row>
  </sheetData>
  <mergeCells count="8">
    <mergeCell ref="B9:F9"/>
    <mergeCell ref="C7:E7"/>
    <mergeCell ref="B20:C20"/>
    <mergeCell ref="D20:F20"/>
    <mergeCell ref="B12:F12"/>
    <mergeCell ref="B17:F17"/>
    <mergeCell ref="B19:C19"/>
    <mergeCell ref="D19:F19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54"/>
  <sheetViews>
    <sheetView topLeftCell="A16" workbookViewId="0">
      <selection activeCell="B24" sqref="B24"/>
    </sheetView>
  </sheetViews>
  <sheetFormatPr defaultRowHeight="12.75" x14ac:dyDescent="0.2"/>
  <cols>
    <col min="1" max="1" width="15.42578125" style="1" customWidth="1"/>
    <col min="2" max="2" width="22.7109375" style="1" customWidth="1"/>
    <col min="3" max="3" width="34.7109375" style="1" customWidth="1"/>
    <col min="4" max="4" width="25.28515625" style="1" customWidth="1"/>
    <col min="5" max="16384" width="9.140625" style="1"/>
  </cols>
  <sheetData>
    <row r="1" spans="1:4" x14ac:dyDescent="0.2">
      <c r="D1" s="2" t="s">
        <v>87</v>
      </c>
    </row>
    <row r="2" spans="1:4" ht="42" customHeight="1" x14ac:dyDescent="0.2">
      <c r="D2" s="18" t="s">
        <v>398</v>
      </c>
    </row>
    <row r="3" spans="1:4" ht="17.25" customHeight="1" x14ac:dyDescent="0.2">
      <c r="D3" s="17" t="s">
        <v>86</v>
      </c>
    </row>
    <row r="4" spans="1:4" x14ac:dyDescent="0.2">
      <c r="D4" s="17"/>
    </row>
    <row r="5" spans="1:4" ht="15.75" x14ac:dyDescent="0.25">
      <c r="A5" s="210" t="s">
        <v>85</v>
      </c>
      <c r="B5" s="210"/>
      <c r="C5" s="210"/>
      <c r="D5" s="210"/>
    </row>
    <row r="6" spans="1:4" ht="15.75" x14ac:dyDescent="0.25">
      <c r="A6" s="210" t="s">
        <v>84</v>
      </c>
      <c r="B6" s="210"/>
      <c r="C6" s="210"/>
      <c r="D6" s="210"/>
    </row>
    <row r="7" spans="1:4" ht="15.75" x14ac:dyDescent="0.25">
      <c r="A7" s="210" t="s">
        <v>51</v>
      </c>
      <c r="B7" s="210"/>
      <c r="C7" s="210"/>
      <c r="D7" s="210"/>
    </row>
    <row r="8" spans="1:4" ht="15.75" x14ac:dyDescent="0.25">
      <c r="A8" s="210" t="s">
        <v>83</v>
      </c>
      <c r="B8" s="210"/>
      <c r="C8" s="210"/>
      <c r="D8" s="210"/>
    </row>
    <row r="9" spans="1:4" x14ac:dyDescent="0.2">
      <c r="B9" s="211"/>
      <c r="C9" s="211"/>
      <c r="D9" s="17"/>
    </row>
    <row r="10" spans="1:4" ht="38.25" x14ac:dyDescent="0.2">
      <c r="A10" s="16" t="s">
        <v>82</v>
      </c>
      <c r="B10" s="15" t="s">
        <v>81</v>
      </c>
      <c r="C10" s="212" t="s">
        <v>80</v>
      </c>
      <c r="D10" s="213"/>
    </row>
    <row r="11" spans="1:4" ht="32.25" customHeight="1" x14ac:dyDescent="0.2">
      <c r="A11" s="9" t="s">
        <v>78</v>
      </c>
      <c r="B11" s="13"/>
      <c r="C11" s="212" t="s">
        <v>79</v>
      </c>
      <c r="D11" s="214"/>
    </row>
    <row r="12" spans="1:4" ht="59.25" customHeight="1" x14ac:dyDescent="0.2">
      <c r="A12" s="8" t="s">
        <v>78</v>
      </c>
      <c r="B12" s="7" t="s">
        <v>461</v>
      </c>
      <c r="C12" s="204" t="s">
        <v>77</v>
      </c>
      <c r="D12" s="209"/>
    </row>
    <row r="13" spans="1:4" s="12" customFormat="1" ht="27" customHeight="1" x14ac:dyDescent="0.2">
      <c r="A13" s="14" t="s">
        <v>75</v>
      </c>
      <c r="B13" s="13"/>
      <c r="C13" s="215" t="s">
        <v>76</v>
      </c>
      <c r="D13" s="216"/>
    </row>
    <row r="14" spans="1:4" s="12" customFormat="1" ht="54.75" customHeight="1" x14ac:dyDescent="0.2">
      <c r="A14" s="8" t="s">
        <v>75</v>
      </c>
      <c r="B14" s="3" t="s">
        <v>315</v>
      </c>
      <c r="C14" s="195" t="s">
        <v>316</v>
      </c>
      <c r="D14" s="195"/>
    </row>
    <row r="15" spans="1:4" s="12" customFormat="1" ht="54.75" customHeight="1" x14ac:dyDescent="0.2">
      <c r="A15" s="8" t="s">
        <v>75</v>
      </c>
      <c r="B15" s="3" t="s">
        <v>318</v>
      </c>
      <c r="C15" s="195" t="s">
        <v>317</v>
      </c>
      <c r="D15" s="195"/>
    </row>
    <row r="16" spans="1:4" ht="58.5" customHeight="1" x14ac:dyDescent="0.2">
      <c r="A16" s="8" t="s">
        <v>75</v>
      </c>
      <c r="B16" s="7" t="s">
        <v>399</v>
      </c>
      <c r="C16" s="204" t="s">
        <v>234</v>
      </c>
      <c r="D16" s="209"/>
    </row>
    <row r="17" spans="1:4" ht="38.25" customHeight="1" x14ac:dyDescent="0.2">
      <c r="A17" s="8" t="s">
        <v>75</v>
      </c>
      <c r="B17" s="7" t="s">
        <v>235</v>
      </c>
      <c r="C17" s="204" t="s">
        <v>247</v>
      </c>
      <c r="D17" s="205"/>
    </row>
    <row r="18" spans="1:4" ht="70.5" customHeight="1" x14ac:dyDescent="0.2">
      <c r="A18" s="8" t="s">
        <v>75</v>
      </c>
      <c r="B18" s="7" t="s">
        <v>236</v>
      </c>
      <c r="C18" s="204" t="s">
        <v>248</v>
      </c>
      <c r="D18" s="209"/>
    </row>
    <row r="19" spans="1:4" ht="32.25" customHeight="1" x14ac:dyDescent="0.2">
      <c r="A19" s="8" t="s">
        <v>75</v>
      </c>
      <c r="B19" s="7" t="s">
        <v>237</v>
      </c>
      <c r="C19" s="206" t="s">
        <v>249</v>
      </c>
      <c r="D19" s="207"/>
    </row>
    <row r="20" spans="1:4" ht="28.5" customHeight="1" x14ac:dyDescent="0.2">
      <c r="A20" s="8" t="s">
        <v>75</v>
      </c>
      <c r="B20" s="7" t="s">
        <v>238</v>
      </c>
      <c r="C20" s="206" t="s">
        <v>250</v>
      </c>
      <c r="D20" s="207"/>
    </row>
    <row r="21" spans="1:4" ht="27.75" customHeight="1" x14ac:dyDescent="0.2">
      <c r="A21" s="8" t="s">
        <v>75</v>
      </c>
      <c r="B21" s="7" t="s">
        <v>462</v>
      </c>
      <c r="C21" s="206" t="s">
        <v>251</v>
      </c>
      <c r="D21" s="207"/>
    </row>
    <row r="22" spans="1:4" ht="27" customHeight="1" x14ac:dyDescent="0.2">
      <c r="A22" s="8" t="s">
        <v>75</v>
      </c>
      <c r="B22" s="7" t="s">
        <v>239</v>
      </c>
      <c r="C22" s="206" t="s">
        <v>252</v>
      </c>
      <c r="D22" s="207"/>
    </row>
    <row r="23" spans="1:4" x14ac:dyDescent="0.2">
      <c r="A23" s="8" t="s">
        <v>75</v>
      </c>
      <c r="B23" s="7" t="s">
        <v>463</v>
      </c>
      <c r="C23" s="206" t="s">
        <v>253</v>
      </c>
      <c r="D23" s="207"/>
    </row>
    <row r="24" spans="1:4" ht="36.75" customHeight="1" x14ac:dyDescent="0.2">
      <c r="A24" s="8" t="s">
        <v>75</v>
      </c>
      <c r="B24" s="7" t="s">
        <v>240</v>
      </c>
      <c r="C24" s="206" t="s">
        <v>254</v>
      </c>
      <c r="D24" s="208"/>
    </row>
    <row r="25" spans="1:4" ht="18" customHeight="1" x14ac:dyDescent="0.2">
      <c r="A25" s="8" t="s">
        <v>75</v>
      </c>
      <c r="B25" s="11" t="s">
        <v>241</v>
      </c>
      <c r="C25" s="193" t="s">
        <v>255</v>
      </c>
      <c r="D25" s="194"/>
    </row>
    <row r="26" spans="1:4" ht="26.25" customHeight="1" x14ac:dyDescent="0.2">
      <c r="A26" s="8" t="s">
        <v>75</v>
      </c>
      <c r="B26" s="32" t="s">
        <v>279</v>
      </c>
      <c r="C26" s="206" t="s">
        <v>280</v>
      </c>
      <c r="D26" s="207"/>
    </row>
    <row r="27" spans="1:4" ht="45.75" customHeight="1" x14ac:dyDescent="0.2">
      <c r="A27" s="8" t="s">
        <v>75</v>
      </c>
      <c r="B27" s="7" t="s">
        <v>242</v>
      </c>
      <c r="C27" s="206" t="s">
        <v>256</v>
      </c>
      <c r="D27" s="207"/>
    </row>
    <row r="28" spans="1:4" ht="27" customHeight="1" x14ac:dyDescent="0.2">
      <c r="A28" s="11" t="s">
        <v>75</v>
      </c>
      <c r="B28" s="10" t="s">
        <v>243</v>
      </c>
      <c r="C28" s="193" t="s">
        <v>257</v>
      </c>
      <c r="D28" s="194"/>
    </row>
    <row r="29" spans="1:4" ht="28.5" customHeight="1" x14ac:dyDescent="0.2">
      <c r="A29" s="8" t="s">
        <v>75</v>
      </c>
      <c r="B29" s="7" t="s">
        <v>244</v>
      </c>
      <c r="C29" s="206" t="s">
        <v>258</v>
      </c>
      <c r="D29" s="207"/>
    </row>
    <row r="30" spans="1:4" ht="38.25" customHeight="1" x14ac:dyDescent="0.2">
      <c r="A30" s="8" t="s">
        <v>75</v>
      </c>
      <c r="B30" s="7" t="s">
        <v>319</v>
      </c>
      <c r="C30" s="206" t="s">
        <v>320</v>
      </c>
      <c r="D30" s="207"/>
    </row>
    <row r="31" spans="1:4" ht="28.5" customHeight="1" x14ac:dyDescent="0.2">
      <c r="A31" s="8" t="s">
        <v>75</v>
      </c>
      <c r="B31" s="7" t="s">
        <v>245</v>
      </c>
      <c r="C31" s="206" t="s">
        <v>259</v>
      </c>
      <c r="D31" s="208"/>
    </row>
    <row r="32" spans="1:4" ht="18.75" customHeight="1" x14ac:dyDescent="0.2">
      <c r="A32" s="8" t="s">
        <v>75</v>
      </c>
      <c r="B32" s="7" t="s">
        <v>246</v>
      </c>
      <c r="C32" s="206" t="s">
        <v>260</v>
      </c>
      <c r="D32" s="207"/>
    </row>
    <row r="33" spans="1:4" ht="42" customHeight="1" x14ac:dyDescent="0.2">
      <c r="A33" s="9" t="s">
        <v>73</v>
      </c>
      <c r="B33" s="7"/>
      <c r="C33" s="217" t="s">
        <v>74</v>
      </c>
      <c r="D33" s="218"/>
    </row>
    <row r="34" spans="1:4" ht="75.75" customHeight="1" x14ac:dyDescent="0.2">
      <c r="A34" s="8" t="s">
        <v>73</v>
      </c>
      <c r="B34" s="7" t="s">
        <v>72</v>
      </c>
      <c r="C34" s="204" t="s">
        <v>71</v>
      </c>
      <c r="D34" s="205"/>
    </row>
    <row r="35" spans="1:4" ht="27.75" customHeight="1" x14ac:dyDescent="0.2">
      <c r="A35" s="9" t="s">
        <v>321</v>
      </c>
      <c r="B35" s="88"/>
      <c r="C35" s="217" t="s">
        <v>322</v>
      </c>
      <c r="D35" s="218"/>
    </row>
    <row r="36" spans="1:4" ht="31.5" customHeight="1" x14ac:dyDescent="0.2">
      <c r="A36" s="8" t="s">
        <v>321</v>
      </c>
      <c r="B36" s="7" t="s">
        <v>323</v>
      </c>
      <c r="C36" s="206" t="s">
        <v>324</v>
      </c>
      <c r="D36" s="207"/>
    </row>
    <row r="37" spans="1:4" ht="40.5" customHeight="1" x14ac:dyDescent="0.2">
      <c r="A37" s="9" t="s">
        <v>325</v>
      </c>
      <c r="B37" s="88"/>
      <c r="C37" s="217" t="s">
        <v>326</v>
      </c>
      <c r="D37" s="218"/>
    </row>
    <row r="38" spans="1:4" ht="31.5" customHeight="1" x14ac:dyDescent="0.2">
      <c r="A38" s="8" t="s">
        <v>325</v>
      </c>
      <c r="B38" s="7" t="s">
        <v>327</v>
      </c>
      <c r="C38" s="206" t="s">
        <v>328</v>
      </c>
      <c r="D38" s="207"/>
    </row>
    <row r="39" spans="1:4" ht="31.5" customHeight="1" x14ac:dyDescent="0.2">
      <c r="A39" s="8" t="s">
        <v>325</v>
      </c>
      <c r="B39" s="7" t="s">
        <v>332</v>
      </c>
      <c r="C39" s="206" t="s">
        <v>329</v>
      </c>
      <c r="D39" s="207"/>
    </row>
    <row r="40" spans="1:4" ht="31.5" customHeight="1" x14ac:dyDescent="0.2">
      <c r="A40" s="8" t="s">
        <v>325</v>
      </c>
      <c r="B40" s="7" t="s">
        <v>333</v>
      </c>
      <c r="C40" s="206" t="s">
        <v>330</v>
      </c>
      <c r="D40" s="207"/>
    </row>
    <row r="41" spans="1:4" ht="31.5" customHeight="1" x14ac:dyDescent="0.2">
      <c r="A41" s="8" t="s">
        <v>325</v>
      </c>
      <c r="B41" s="7" t="s">
        <v>334</v>
      </c>
      <c r="C41" s="206" t="s">
        <v>331</v>
      </c>
      <c r="D41" s="207"/>
    </row>
    <row r="42" spans="1:4" ht="27" customHeight="1" x14ac:dyDescent="0.2">
      <c r="A42" s="6">
        <v>100</v>
      </c>
      <c r="B42" s="5"/>
      <c r="C42" s="202" t="s">
        <v>400</v>
      </c>
      <c r="D42" s="203"/>
    </row>
    <row r="43" spans="1:4" ht="51.75" customHeight="1" x14ac:dyDescent="0.2">
      <c r="A43" s="5">
        <v>100</v>
      </c>
      <c r="B43" s="5" t="s">
        <v>70</v>
      </c>
      <c r="C43" s="201" t="s">
        <v>69</v>
      </c>
      <c r="D43" s="201"/>
    </row>
    <row r="44" spans="1:4" ht="63.75" customHeight="1" x14ac:dyDescent="0.2">
      <c r="A44" s="5">
        <v>100</v>
      </c>
      <c r="B44" s="5" t="s">
        <v>68</v>
      </c>
      <c r="C44" s="201" t="s">
        <v>67</v>
      </c>
      <c r="D44" s="201"/>
    </row>
    <row r="45" spans="1:4" ht="52.5" customHeight="1" x14ac:dyDescent="0.2">
      <c r="A45" s="5">
        <v>100</v>
      </c>
      <c r="B45" s="5" t="s">
        <v>66</v>
      </c>
      <c r="C45" s="201" t="s">
        <v>65</v>
      </c>
      <c r="D45" s="201"/>
    </row>
    <row r="46" spans="1:4" ht="51.75" customHeight="1" x14ac:dyDescent="0.2">
      <c r="A46" s="5">
        <v>100</v>
      </c>
      <c r="B46" s="5" t="s">
        <v>64</v>
      </c>
      <c r="C46" s="201" t="s">
        <v>63</v>
      </c>
      <c r="D46" s="201"/>
    </row>
    <row r="47" spans="1:4" x14ac:dyDescent="0.2">
      <c r="A47" s="4">
        <v>182</v>
      </c>
      <c r="B47" s="4"/>
      <c r="C47" s="198" t="s">
        <v>62</v>
      </c>
      <c r="D47" s="198"/>
    </row>
    <row r="48" spans="1:4" ht="52.5" customHeight="1" x14ac:dyDescent="0.2">
      <c r="A48" s="3" t="s">
        <v>53</v>
      </c>
      <c r="B48" s="3" t="s">
        <v>61</v>
      </c>
      <c r="C48" s="195" t="s">
        <v>60</v>
      </c>
      <c r="D48" s="195"/>
    </row>
    <row r="49" spans="1:4" ht="83.25" customHeight="1" x14ac:dyDescent="0.2">
      <c r="A49" s="3" t="s">
        <v>53</v>
      </c>
      <c r="B49" s="3" t="s">
        <v>59</v>
      </c>
      <c r="C49" s="199" t="s">
        <v>58</v>
      </c>
      <c r="D49" s="200"/>
    </row>
    <row r="50" spans="1:4" ht="39" customHeight="1" x14ac:dyDescent="0.2">
      <c r="A50" s="3" t="s">
        <v>53</v>
      </c>
      <c r="B50" s="3" t="s">
        <v>57</v>
      </c>
      <c r="C50" s="195" t="s">
        <v>56</v>
      </c>
      <c r="D50" s="195"/>
    </row>
    <row r="51" spans="1:4" ht="36.75" customHeight="1" x14ac:dyDescent="0.2">
      <c r="A51" s="3" t="s">
        <v>53</v>
      </c>
      <c r="B51" s="3" t="s">
        <v>55</v>
      </c>
      <c r="C51" s="195" t="s">
        <v>54</v>
      </c>
      <c r="D51" s="195"/>
    </row>
    <row r="52" spans="1:4" ht="25.5" customHeight="1" x14ac:dyDescent="0.2">
      <c r="A52" s="3">
        <v>182</v>
      </c>
      <c r="B52" s="3" t="s">
        <v>335</v>
      </c>
      <c r="C52" s="196" t="s">
        <v>336</v>
      </c>
      <c r="D52" s="197"/>
    </row>
    <row r="53" spans="1:4" ht="24.75" customHeight="1" x14ac:dyDescent="0.2">
      <c r="A53" s="3">
        <v>182</v>
      </c>
      <c r="B53" s="3" t="s">
        <v>337</v>
      </c>
      <c r="C53" s="196" t="s">
        <v>338</v>
      </c>
      <c r="D53" s="197"/>
    </row>
    <row r="54" spans="1:4" x14ac:dyDescent="0.2">
      <c r="A54" s="2"/>
      <c r="B54" s="2"/>
    </row>
  </sheetData>
  <mergeCells count="49">
    <mergeCell ref="C40:D40"/>
    <mergeCell ref="C41:D41"/>
    <mergeCell ref="C35:D35"/>
    <mergeCell ref="C36:D36"/>
    <mergeCell ref="C37:D37"/>
    <mergeCell ref="C38:D38"/>
    <mergeCell ref="C39:D39"/>
    <mergeCell ref="C26:D26"/>
    <mergeCell ref="C29:D29"/>
    <mergeCell ref="C32:D32"/>
    <mergeCell ref="C31:D31"/>
    <mergeCell ref="C33:D33"/>
    <mergeCell ref="C30:D30"/>
    <mergeCell ref="A5:D5"/>
    <mergeCell ref="A6:D6"/>
    <mergeCell ref="A7:D7"/>
    <mergeCell ref="A8:D8"/>
    <mergeCell ref="C21:D21"/>
    <mergeCell ref="C16:D16"/>
    <mergeCell ref="C12:D12"/>
    <mergeCell ref="C17:D17"/>
    <mergeCell ref="B9:C9"/>
    <mergeCell ref="C10:D10"/>
    <mergeCell ref="C11:D11"/>
    <mergeCell ref="C13:D13"/>
    <mergeCell ref="C14:D14"/>
    <mergeCell ref="C15:D15"/>
    <mergeCell ref="C23:D23"/>
    <mergeCell ref="C24:D24"/>
    <mergeCell ref="C18:D18"/>
    <mergeCell ref="C19:D19"/>
    <mergeCell ref="C20:D20"/>
    <mergeCell ref="C22:D22"/>
    <mergeCell ref="C25:D25"/>
    <mergeCell ref="C51:D51"/>
    <mergeCell ref="C52:D52"/>
    <mergeCell ref="C53:D53"/>
    <mergeCell ref="C47:D47"/>
    <mergeCell ref="C48:D48"/>
    <mergeCell ref="C49:D49"/>
    <mergeCell ref="C50:D50"/>
    <mergeCell ref="C45:D45"/>
    <mergeCell ref="C46:D46"/>
    <mergeCell ref="C42:D42"/>
    <mergeCell ref="C43:D43"/>
    <mergeCell ref="C44:D44"/>
    <mergeCell ref="C34:D34"/>
    <mergeCell ref="C27:D27"/>
    <mergeCell ref="C28:D28"/>
  </mergeCells>
  <pageMargins left="0.78740157480314965" right="0.19685039370078741" top="0.39370078740157483" bottom="0.19685039370078741" header="0.51181102362204722" footer="0.51181102362204722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24"/>
  <sheetViews>
    <sheetView workbookViewId="0">
      <selection activeCell="G9" sqref="G9"/>
    </sheetView>
  </sheetViews>
  <sheetFormatPr defaultRowHeight="15" x14ac:dyDescent="0.25"/>
  <cols>
    <col min="2" max="2" width="25.7109375" customWidth="1"/>
    <col min="3" max="3" width="48.7109375" customWidth="1"/>
    <col min="4" max="5" width="9.140625" hidden="1" customWidth="1"/>
  </cols>
  <sheetData>
    <row r="1" spans="1:5" x14ac:dyDescent="0.25">
      <c r="A1" s="33"/>
      <c r="B1" s="33"/>
      <c r="C1" s="34" t="s">
        <v>264</v>
      </c>
      <c r="D1" s="35"/>
      <c r="E1" s="35"/>
    </row>
    <row r="2" spans="1:5" ht="30.75" customHeight="1" x14ac:dyDescent="0.25">
      <c r="A2" s="33"/>
      <c r="B2" s="33"/>
      <c r="C2" s="36" t="s">
        <v>401</v>
      </c>
      <c r="D2" s="37"/>
      <c r="E2" s="37"/>
    </row>
    <row r="3" spans="1:5" x14ac:dyDescent="0.25">
      <c r="A3" s="33"/>
      <c r="B3" s="33"/>
      <c r="C3" s="34" t="s">
        <v>203</v>
      </c>
      <c r="D3" s="35"/>
      <c r="E3" s="35"/>
    </row>
    <row r="4" spans="1:5" x14ac:dyDescent="0.25">
      <c r="A4" s="33"/>
      <c r="B4" s="33"/>
      <c r="C4" s="220"/>
      <c r="D4" s="220"/>
      <c r="E4" s="220"/>
    </row>
    <row r="5" spans="1:5" x14ac:dyDescent="0.25">
      <c r="A5" s="33"/>
      <c r="B5" s="33"/>
      <c r="C5" s="221"/>
      <c r="D5" s="221"/>
      <c r="E5" s="221"/>
    </row>
    <row r="6" spans="1:5" x14ac:dyDescent="0.25">
      <c r="A6" s="33"/>
      <c r="B6" s="33"/>
      <c r="C6" s="222"/>
      <c r="D6" s="222"/>
      <c r="E6" s="222"/>
    </row>
    <row r="7" spans="1:5" x14ac:dyDescent="0.25">
      <c r="A7" s="33"/>
      <c r="B7" s="33"/>
      <c r="C7" s="33"/>
      <c r="D7" s="33"/>
      <c r="E7" s="33"/>
    </row>
    <row r="8" spans="1:5" ht="15.75" x14ac:dyDescent="0.25">
      <c r="A8" s="219" t="s">
        <v>109</v>
      </c>
      <c r="B8" s="219"/>
      <c r="C8" s="219"/>
      <c r="D8" s="33"/>
      <c r="E8" s="33"/>
    </row>
    <row r="9" spans="1:5" ht="15.75" x14ac:dyDescent="0.25">
      <c r="A9" s="219" t="s">
        <v>108</v>
      </c>
      <c r="B9" s="219"/>
      <c r="C9" s="219"/>
      <c r="D9" s="38"/>
      <c r="E9" s="33"/>
    </row>
    <row r="10" spans="1:5" x14ac:dyDescent="0.25">
      <c r="A10" s="33"/>
      <c r="B10" s="33"/>
      <c r="C10" s="33"/>
      <c r="D10" s="33"/>
      <c r="E10" s="33"/>
    </row>
    <row r="11" spans="1:5" ht="30" x14ac:dyDescent="0.25">
      <c r="A11" s="39" t="s">
        <v>107</v>
      </c>
      <c r="B11" s="39" t="s">
        <v>106</v>
      </c>
      <c r="C11" s="39" t="s">
        <v>105</v>
      </c>
      <c r="D11" s="33"/>
      <c r="E11" s="33"/>
    </row>
    <row r="12" spans="1:5" x14ac:dyDescent="0.25">
      <c r="A12" s="39">
        <v>1</v>
      </c>
      <c r="B12" s="39">
        <v>2</v>
      </c>
      <c r="C12" s="39">
        <v>3</v>
      </c>
      <c r="D12" s="33"/>
      <c r="E12" s="33"/>
    </row>
    <row r="13" spans="1:5" x14ac:dyDescent="0.25">
      <c r="A13" s="40" t="s">
        <v>75</v>
      </c>
      <c r="B13" s="40"/>
      <c r="C13" s="40" t="s">
        <v>104</v>
      </c>
      <c r="D13" s="33"/>
      <c r="E13" s="33"/>
    </row>
    <row r="14" spans="1:5" ht="30" x14ac:dyDescent="0.25">
      <c r="A14" s="40" t="s">
        <v>75</v>
      </c>
      <c r="B14" s="40" t="s">
        <v>103</v>
      </c>
      <c r="C14" s="40" t="s">
        <v>102</v>
      </c>
      <c r="D14" s="33"/>
      <c r="E14" s="33"/>
    </row>
    <row r="15" spans="1:5" x14ac:dyDescent="0.25">
      <c r="A15" s="40" t="s">
        <v>75</v>
      </c>
      <c r="B15" s="40" t="s">
        <v>101</v>
      </c>
      <c r="C15" s="40"/>
      <c r="D15" s="33"/>
      <c r="E15" s="33"/>
    </row>
    <row r="16" spans="1:5" ht="33" customHeight="1" x14ac:dyDescent="0.25">
      <c r="A16" s="40" t="s">
        <v>75</v>
      </c>
      <c r="B16" s="40" t="s">
        <v>100</v>
      </c>
      <c r="C16" s="40" t="s">
        <v>99</v>
      </c>
      <c r="D16" s="33"/>
      <c r="E16" s="33"/>
    </row>
    <row r="17" spans="1:5" x14ac:dyDescent="0.25">
      <c r="A17" s="40" t="s">
        <v>75</v>
      </c>
      <c r="B17" s="40" t="s">
        <v>98</v>
      </c>
      <c r="C17" s="40"/>
      <c r="D17" s="33"/>
      <c r="E17" s="33"/>
    </row>
    <row r="18" spans="1:5" ht="45" x14ac:dyDescent="0.25">
      <c r="A18" s="40" t="s">
        <v>75</v>
      </c>
      <c r="B18" s="40" t="s">
        <v>97</v>
      </c>
      <c r="C18" s="40" t="s">
        <v>96</v>
      </c>
      <c r="D18" s="33"/>
      <c r="E18" s="33"/>
    </row>
    <row r="19" spans="1:5" x14ac:dyDescent="0.25">
      <c r="A19" s="40" t="s">
        <v>75</v>
      </c>
      <c r="B19" s="40" t="s">
        <v>95</v>
      </c>
      <c r="C19" s="40"/>
      <c r="D19" s="33"/>
      <c r="E19" s="33"/>
    </row>
    <row r="20" spans="1:5" ht="45" x14ac:dyDescent="0.25">
      <c r="A20" s="40" t="s">
        <v>75</v>
      </c>
      <c r="B20" s="40" t="s">
        <v>94</v>
      </c>
      <c r="C20" s="40" t="s">
        <v>93</v>
      </c>
      <c r="D20" s="33"/>
      <c r="E20" s="33"/>
    </row>
    <row r="21" spans="1:5" x14ac:dyDescent="0.25">
      <c r="A21" s="40" t="s">
        <v>75</v>
      </c>
      <c r="B21" s="40" t="s">
        <v>92</v>
      </c>
      <c r="C21" s="40"/>
      <c r="D21" s="33"/>
      <c r="E21" s="33"/>
    </row>
    <row r="22" spans="1:5" x14ac:dyDescent="0.25">
      <c r="A22" s="40" t="s">
        <v>75</v>
      </c>
      <c r="B22" s="40" t="s">
        <v>91</v>
      </c>
      <c r="C22" s="40" t="s">
        <v>90</v>
      </c>
      <c r="D22" s="33"/>
      <c r="E22" s="33"/>
    </row>
    <row r="23" spans="1:5" x14ac:dyDescent="0.25">
      <c r="A23" s="40" t="s">
        <v>75</v>
      </c>
      <c r="B23" s="41" t="s">
        <v>89</v>
      </c>
      <c r="C23" s="41" t="s">
        <v>88</v>
      </c>
      <c r="D23" s="33"/>
      <c r="E23" s="33"/>
    </row>
    <row r="24" spans="1:5" x14ac:dyDescent="0.25">
      <c r="A24" s="33"/>
      <c r="B24" s="33"/>
      <c r="C24" s="33"/>
      <c r="D24" s="33"/>
      <c r="E24" s="33"/>
    </row>
  </sheetData>
  <mergeCells count="5">
    <mergeCell ref="A8:C8"/>
    <mergeCell ref="A9:C9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16"/>
  <sheetViews>
    <sheetView workbookViewId="0">
      <selection activeCell="I15" sqref="I15"/>
    </sheetView>
  </sheetViews>
  <sheetFormatPr defaultRowHeight="15" x14ac:dyDescent="0.25"/>
  <cols>
    <col min="1" max="1" width="24.7109375" customWidth="1"/>
    <col min="2" max="2" width="37" customWidth="1"/>
    <col min="3" max="3" width="10.7109375" customWidth="1"/>
  </cols>
  <sheetData>
    <row r="1" spans="1:5" x14ac:dyDescent="0.25">
      <c r="A1" s="33"/>
      <c r="B1" s="33"/>
      <c r="C1" s="85" t="s">
        <v>125</v>
      </c>
    </row>
    <row r="2" spans="1:5" ht="46.5" customHeight="1" x14ac:dyDescent="0.25">
      <c r="A2" s="33"/>
      <c r="B2" s="33"/>
      <c r="C2" s="221" t="s">
        <v>401</v>
      </c>
      <c r="D2" s="221"/>
      <c r="E2" s="221"/>
    </row>
    <row r="3" spans="1:5" x14ac:dyDescent="0.25">
      <c r="A3" s="33"/>
      <c r="B3" s="33"/>
      <c r="C3" s="85" t="s">
        <v>203</v>
      </c>
    </row>
    <row r="4" spans="1:5" x14ac:dyDescent="0.25">
      <c r="A4" s="33"/>
      <c r="B4" s="33"/>
      <c r="C4" s="33"/>
    </row>
    <row r="5" spans="1:5" ht="15.75" x14ac:dyDescent="0.25">
      <c r="A5" s="219" t="s">
        <v>124</v>
      </c>
      <c r="B5" s="219"/>
      <c r="C5" s="219"/>
    </row>
    <row r="6" spans="1:5" ht="15.75" x14ac:dyDescent="0.25">
      <c r="A6" s="219" t="s">
        <v>123</v>
      </c>
      <c r="B6" s="219"/>
      <c r="C6" s="219"/>
    </row>
    <row r="7" spans="1:5" x14ac:dyDescent="0.25">
      <c r="A7" s="33"/>
      <c r="B7" s="33"/>
      <c r="C7" s="33" t="s">
        <v>122</v>
      </c>
    </row>
    <row r="8" spans="1:5" ht="15" customHeight="1" x14ac:dyDescent="0.25">
      <c r="A8" s="225" t="s">
        <v>121</v>
      </c>
      <c r="B8" s="225" t="s">
        <v>105</v>
      </c>
      <c r="C8" s="225" t="s">
        <v>314</v>
      </c>
      <c r="D8" s="223" t="s">
        <v>313</v>
      </c>
      <c r="E8" s="224"/>
    </row>
    <row r="9" spans="1:5" x14ac:dyDescent="0.25">
      <c r="A9" s="225"/>
      <c r="B9" s="225"/>
      <c r="C9" s="225"/>
      <c r="D9" s="41" t="s">
        <v>352</v>
      </c>
      <c r="E9" s="41" t="s">
        <v>397</v>
      </c>
    </row>
    <row r="10" spans="1:5" x14ac:dyDescent="0.25">
      <c r="A10" s="39" t="s">
        <v>120</v>
      </c>
      <c r="B10" s="39" t="s">
        <v>119</v>
      </c>
      <c r="C10" s="39" t="s">
        <v>118</v>
      </c>
      <c r="D10" s="62">
        <v>4</v>
      </c>
      <c r="E10" s="62">
        <v>5</v>
      </c>
    </row>
    <row r="11" spans="1:5" ht="28.5" x14ac:dyDescent="0.25">
      <c r="A11" s="39"/>
      <c r="B11" s="42" t="s">
        <v>117</v>
      </c>
      <c r="C11" s="39"/>
      <c r="D11" s="41"/>
      <c r="E11" s="41"/>
    </row>
    <row r="12" spans="1:5" ht="28.5" customHeight="1" x14ac:dyDescent="0.25">
      <c r="A12" s="41" t="s">
        <v>116</v>
      </c>
      <c r="B12" s="43" t="s">
        <v>115</v>
      </c>
      <c r="C12" s="44">
        <v>0</v>
      </c>
      <c r="D12" s="44">
        <v>0</v>
      </c>
      <c r="E12" s="44">
        <v>0</v>
      </c>
    </row>
    <row r="13" spans="1:5" ht="48.75" customHeight="1" x14ac:dyDescent="0.25">
      <c r="A13" s="41" t="s">
        <v>114</v>
      </c>
      <c r="B13" s="43" t="s">
        <v>102</v>
      </c>
      <c r="C13" s="44">
        <v>0</v>
      </c>
      <c r="D13" s="44">
        <v>0</v>
      </c>
      <c r="E13" s="44">
        <v>0</v>
      </c>
    </row>
    <row r="14" spans="1:5" ht="45" x14ac:dyDescent="0.25">
      <c r="A14" s="41" t="s">
        <v>113</v>
      </c>
      <c r="B14" s="43" t="s">
        <v>112</v>
      </c>
      <c r="C14" s="44">
        <v>0</v>
      </c>
      <c r="D14" s="44">
        <v>0</v>
      </c>
      <c r="E14" s="44">
        <v>0</v>
      </c>
    </row>
    <row r="15" spans="1:5" ht="44.25" customHeight="1" x14ac:dyDescent="0.25">
      <c r="A15" s="41" t="s">
        <v>111</v>
      </c>
      <c r="B15" s="43" t="s">
        <v>99</v>
      </c>
      <c r="C15" s="44">
        <v>0</v>
      </c>
      <c r="D15" s="44">
        <v>0</v>
      </c>
      <c r="E15" s="44">
        <v>0</v>
      </c>
    </row>
    <row r="16" spans="1:5" ht="42.75" customHeight="1" x14ac:dyDescent="0.25">
      <c r="A16" s="41" t="s">
        <v>110</v>
      </c>
      <c r="B16" s="43" t="s">
        <v>99</v>
      </c>
      <c r="C16" s="44">
        <v>0</v>
      </c>
      <c r="D16" s="44">
        <v>0</v>
      </c>
      <c r="E16" s="44">
        <v>0</v>
      </c>
    </row>
  </sheetData>
  <mergeCells count="7">
    <mergeCell ref="C2:E2"/>
    <mergeCell ref="D8:E8"/>
    <mergeCell ref="A5:C5"/>
    <mergeCell ref="A6:C6"/>
    <mergeCell ref="A8:A9"/>
    <mergeCell ref="B8:B9"/>
    <mergeCell ref="C8:C9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0" zoomScale="110" zoomScaleNormal="110" workbookViewId="0">
      <selection activeCell="C14" sqref="C14"/>
    </sheetView>
  </sheetViews>
  <sheetFormatPr defaultRowHeight="15" x14ac:dyDescent="0.25"/>
  <cols>
    <col min="1" max="1" width="15.7109375" customWidth="1"/>
    <col min="2" max="2" width="43.28515625" customWidth="1"/>
    <col min="3" max="3" width="9.7109375" customWidth="1"/>
  </cols>
  <sheetData>
    <row r="1" spans="1:5" x14ac:dyDescent="0.25">
      <c r="A1" s="38"/>
      <c r="B1" s="38"/>
      <c r="C1" s="85" t="s">
        <v>160</v>
      </c>
      <c r="D1" s="45"/>
    </row>
    <row r="2" spans="1:5" ht="45" customHeight="1" x14ac:dyDescent="0.25">
      <c r="A2" s="38"/>
      <c r="B2" s="38"/>
      <c r="C2" s="221" t="s">
        <v>401</v>
      </c>
      <c r="D2" s="221"/>
      <c r="E2" s="221"/>
    </row>
    <row r="3" spans="1:5" ht="17.25" customHeight="1" x14ac:dyDescent="0.25">
      <c r="A3" s="38"/>
      <c r="B3" s="38"/>
      <c r="C3" s="85" t="s">
        <v>203</v>
      </c>
      <c r="D3" s="86"/>
    </row>
    <row r="4" spans="1:5" x14ac:dyDescent="0.25">
      <c r="A4" s="38"/>
      <c r="B4" s="38"/>
      <c r="C4" s="38"/>
      <c r="D4" s="87"/>
    </row>
    <row r="5" spans="1:5" ht="15.75" x14ac:dyDescent="0.25">
      <c r="A5" s="229" t="s">
        <v>159</v>
      </c>
      <c r="B5" s="229"/>
      <c r="C5" s="229"/>
      <c r="D5" s="33"/>
    </row>
    <row r="6" spans="1:5" ht="15.75" x14ac:dyDescent="0.25">
      <c r="A6" s="229" t="s">
        <v>158</v>
      </c>
      <c r="B6" s="229"/>
      <c r="C6" s="229"/>
      <c r="D6" s="33"/>
    </row>
    <row r="7" spans="1:5" ht="34.5" customHeight="1" x14ac:dyDescent="0.25">
      <c r="A7" s="230" t="s">
        <v>157</v>
      </c>
      <c r="B7" s="230"/>
      <c r="C7" s="230"/>
      <c r="D7" s="33"/>
    </row>
    <row r="8" spans="1:5" ht="15.75" customHeight="1" x14ac:dyDescent="0.25">
      <c r="A8" s="46"/>
      <c r="B8" s="46"/>
      <c r="C8" s="46" t="s">
        <v>122</v>
      </c>
      <c r="D8" s="33"/>
    </row>
    <row r="9" spans="1:5" ht="15" customHeight="1" x14ac:dyDescent="0.25">
      <c r="A9" s="228" t="s">
        <v>156</v>
      </c>
      <c r="B9" s="228" t="s">
        <v>105</v>
      </c>
      <c r="C9" s="228" t="s">
        <v>465</v>
      </c>
      <c r="D9" s="226" t="s">
        <v>313</v>
      </c>
      <c r="E9" s="227"/>
    </row>
    <row r="10" spans="1:5" ht="43.5" customHeight="1" x14ac:dyDescent="0.25">
      <c r="A10" s="228"/>
      <c r="B10" s="228"/>
      <c r="C10" s="228"/>
      <c r="D10" s="89" t="s">
        <v>397</v>
      </c>
      <c r="E10" s="89" t="s">
        <v>458</v>
      </c>
    </row>
    <row r="11" spans="1:5" x14ac:dyDescent="0.25">
      <c r="A11" s="47" t="s">
        <v>120</v>
      </c>
      <c r="B11" s="47" t="s">
        <v>119</v>
      </c>
      <c r="C11" s="47" t="s">
        <v>118</v>
      </c>
      <c r="D11" s="89">
        <v>4</v>
      </c>
      <c r="E11" s="90">
        <v>5</v>
      </c>
    </row>
    <row r="12" spans="1:5" x14ac:dyDescent="0.25">
      <c r="A12" s="48" t="s">
        <v>155</v>
      </c>
      <c r="B12" s="48" t="s">
        <v>154</v>
      </c>
      <c r="C12" s="114">
        <f>SUM(C13:C18)</f>
        <v>4775</v>
      </c>
      <c r="D12" s="114">
        <f t="shared" ref="D12:E12" si="0">SUM(D13:D18)</f>
        <v>4365.49</v>
      </c>
      <c r="E12" s="114">
        <f t="shared" si="0"/>
        <v>4658.4699999999993</v>
      </c>
    </row>
    <row r="13" spans="1:5" ht="38.25" customHeight="1" x14ac:dyDescent="0.25">
      <c r="A13" s="47" t="s">
        <v>153</v>
      </c>
      <c r="B13" s="49" t="s">
        <v>152</v>
      </c>
      <c r="C13" s="115">
        <v>944</v>
      </c>
      <c r="D13" s="113">
        <f>'6 вед клас расх'!H13</f>
        <v>904</v>
      </c>
      <c r="E13" s="113">
        <f>'6 вед клас расх'!I13</f>
        <v>904</v>
      </c>
    </row>
    <row r="14" spans="1:5" ht="54" customHeight="1" x14ac:dyDescent="0.25">
      <c r="A14" s="47" t="s">
        <v>151</v>
      </c>
      <c r="B14" s="49" t="s">
        <v>150</v>
      </c>
      <c r="C14" s="115">
        <v>2434</v>
      </c>
      <c r="D14" s="113">
        <f>'6 вед клас расх'!H18</f>
        <v>2396.4899999999998</v>
      </c>
      <c r="E14" s="113">
        <f>'6 вед клас расх'!I18</f>
        <v>2439.4699999999998</v>
      </c>
    </row>
    <row r="15" spans="1:5" ht="54" customHeight="1" x14ac:dyDescent="0.25">
      <c r="A15" s="185" t="s">
        <v>466</v>
      </c>
      <c r="B15" s="49"/>
      <c r="C15" s="115">
        <v>12</v>
      </c>
      <c r="D15" s="113">
        <v>12</v>
      </c>
      <c r="E15" s="113">
        <v>12</v>
      </c>
    </row>
    <row r="16" spans="1:5" ht="21" customHeight="1" x14ac:dyDescent="0.25">
      <c r="A16" s="126" t="s">
        <v>393</v>
      </c>
      <c r="B16" s="49" t="s">
        <v>392</v>
      </c>
      <c r="C16" s="115">
        <f>'6 вед клас расх'!G29</f>
        <v>0</v>
      </c>
      <c r="D16" s="115">
        <f>'6 вед клас расх'!H29</f>
        <v>0</v>
      </c>
      <c r="E16" s="115">
        <f>'6 вед клас расх'!I29</f>
        <v>160</v>
      </c>
    </row>
    <row r="17" spans="1:5" x14ac:dyDescent="0.25">
      <c r="A17" s="47" t="s">
        <v>149</v>
      </c>
      <c r="B17" s="49" t="s">
        <v>148</v>
      </c>
      <c r="C17" s="115">
        <f>'6 вед клас расх'!G31</f>
        <v>30</v>
      </c>
      <c r="D17" s="113">
        <f>'6 вед клас расх'!H31</f>
        <v>30</v>
      </c>
      <c r="E17" s="113">
        <f>'6 вед клас расх'!I31</f>
        <v>30</v>
      </c>
    </row>
    <row r="18" spans="1:5" x14ac:dyDescent="0.25">
      <c r="A18" s="47" t="s">
        <v>147</v>
      </c>
      <c r="B18" s="49" t="s">
        <v>146</v>
      </c>
      <c r="C18" s="115">
        <v>1355</v>
      </c>
      <c r="D18" s="115">
        <f>'6 вед клас расх'!H35</f>
        <v>1023</v>
      </c>
      <c r="E18" s="115">
        <f>'6 вед клас расх'!I35</f>
        <v>1113</v>
      </c>
    </row>
    <row r="19" spans="1:5" x14ac:dyDescent="0.25">
      <c r="A19" s="48" t="s">
        <v>145</v>
      </c>
      <c r="B19" s="48" t="s">
        <v>144</v>
      </c>
      <c r="C19" s="114">
        <f>C20</f>
        <v>0</v>
      </c>
      <c r="D19" s="114">
        <f t="shared" ref="D19:E19" si="1">D20</f>
        <v>0</v>
      </c>
      <c r="E19" s="114">
        <f t="shared" si="1"/>
        <v>0</v>
      </c>
    </row>
    <row r="20" spans="1:5" x14ac:dyDescent="0.25">
      <c r="A20" s="47" t="s">
        <v>143</v>
      </c>
      <c r="B20" s="49" t="s">
        <v>142</v>
      </c>
      <c r="C20" s="115">
        <f>'6 вед клас расх'!G44</f>
        <v>0</v>
      </c>
      <c r="D20" s="115">
        <f>'6 вед клас расх'!H44</f>
        <v>0</v>
      </c>
      <c r="E20" s="115">
        <f>'6 вед клас расх'!I44</f>
        <v>0</v>
      </c>
    </row>
    <row r="21" spans="1:5" ht="25.5" x14ac:dyDescent="0.25">
      <c r="A21" s="48" t="s">
        <v>268</v>
      </c>
      <c r="B21" s="48" t="s">
        <v>267</v>
      </c>
      <c r="C21" s="114">
        <f>C22+C23</f>
        <v>164.65</v>
      </c>
      <c r="D21" s="114">
        <f t="shared" ref="D21:E21" si="2">D22+D23</f>
        <v>180.5</v>
      </c>
      <c r="E21" s="114">
        <f t="shared" si="2"/>
        <v>140.5</v>
      </c>
    </row>
    <row r="22" spans="1:5" ht="38.25" x14ac:dyDescent="0.25">
      <c r="A22" s="47" t="s">
        <v>368</v>
      </c>
      <c r="B22" s="53" t="s">
        <v>367</v>
      </c>
      <c r="C22" s="115">
        <f>'6 вед клас расх'!G51</f>
        <v>0.5</v>
      </c>
      <c r="D22" s="115">
        <f>'6 вед клас расх'!H51</f>
        <v>0.5</v>
      </c>
      <c r="E22" s="115">
        <f>'6 вед клас расх'!I51</f>
        <v>0.5</v>
      </c>
    </row>
    <row r="23" spans="1:5" x14ac:dyDescent="0.25">
      <c r="A23" s="100" t="s">
        <v>269</v>
      </c>
      <c r="B23" s="49" t="s">
        <v>266</v>
      </c>
      <c r="C23" s="115">
        <f>'6 вед клас расх'!G54</f>
        <v>164.15</v>
      </c>
      <c r="D23" s="115">
        <f>'6 вед клас расх'!H54</f>
        <v>180</v>
      </c>
      <c r="E23" s="115">
        <f>'6 вед клас расх'!I54</f>
        <v>140</v>
      </c>
    </row>
    <row r="24" spans="1:5" x14ac:dyDescent="0.25">
      <c r="A24" s="48" t="s">
        <v>141</v>
      </c>
      <c r="B24" s="48" t="s">
        <v>140</v>
      </c>
      <c r="C24" s="114">
        <f>C25+C26</f>
        <v>647</v>
      </c>
      <c r="D24" s="114">
        <f t="shared" ref="D24:E24" si="3">D25+D26</f>
        <v>10</v>
      </c>
      <c r="E24" s="114">
        <f t="shared" si="3"/>
        <v>10</v>
      </c>
    </row>
    <row r="25" spans="1:5" x14ac:dyDescent="0.25">
      <c r="A25" s="47" t="s">
        <v>139</v>
      </c>
      <c r="B25" s="49" t="s">
        <v>138</v>
      </c>
      <c r="C25" s="115">
        <v>637</v>
      </c>
      <c r="D25" s="115">
        <f>'6 вед клас расх'!H58</f>
        <v>0</v>
      </c>
      <c r="E25" s="115">
        <f>'6 вед клас расх'!I58</f>
        <v>0</v>
      </c>
    </row>
    <row r="26" spans="1:5" ht="25.5" x14ac:dyDescent="0.25">
      <c r="A26" s="160" t="s">
        <v>448</v>
      </c>
      <c r="B26" s="49" t="s">
        <v>449</v>
      </c>
      <c r="C26" s="115">
        <f>'6 вед клас расх'!G61</f>
        <v>10</v>
      </c>
      <c r="D26" s="115">
        <f>'6 вед клас расх'!H61</f>
        <v>10</v>
      </c>
      <c r="E26" s="115">
        <f>'6 вед клас расх'!I61</f>
        <v>10</v>
      </c>
    </row>
    <row r="27" spans="1:5" x14ac:dyDescent="0.25">
      <c r="A27" s="48" t="s">
        <v>137</v>
      </c>
      <c r="B27" s="48" t="s">
        <v>136</v>
      </c>
      <c r="C27" s="114">
        <f>SUM(C29:C29)+C28</f>
        <v>1219.5</v>
      </c>
      <c r="D27" s="114">
        <f t="shared" ref="D27:E27" si="4">SUM(D29:D29)+D28</f>
        <v>1275</v>
      </c>
      <c r="E27" s="114">
        <f t="shared" si="4"/>
        <v>1290</v>
      </c>
    </row>
    <row r="28" spans="1:5" x14ac:dyDescent="0.25">
      <c r="A28" s="100" t="s">
        <v>369</v>
      </c>
      <c r="B28" s="53" t="s">
        <v>376</v>
      </c>
      <c r="C28" s="115">
        <v>40</v>
      </c>
      <c r="D28" s="115">
        <f>'6 вед клас расх'!H65</f>
        <v>40</v>
      </c>
      <c r="E28" s="115">
        <f>'6 вед клас расх'!I65</f>
        <v>40</v>
      </c>
    </row>
    <row r="29" spans="1:5" x14ac:dyDescent="0.25">
      <c r="A29" s="47" t="s">
        <v>135</v>
      </c>
      <c r="B29" s="49" t="s">
        <v>134</v>
      </c>
      <c r="C29" s="115">
        <f>'6 вед клас расх'!G68</f>
        <v>1179.5</v>
      </c>
      <c r="D29" s="115">
        <f>'6 вед клас расх'!H68</f>
        <v>1235</v>
      </c>
      <c r="E29" s="115">
        <f>'6 вед клас расх'!I68</f>
        <v>1250</v>
      </c>
    </row>
    <row r="30" spans="1:5" x14ac:dyDescent="0.25">
      <c r="A30" s="48" t="s">
        <v>133</v>
      </c>
      <c r="B30" s="116" t="s">
        <v>271</v>
      </c>
      <c r="C30" s="114">
        <f>C31</f>
        <v>50</v>
      </c>
      <c r="D30" s="114">
        <f t="shared" ref="D30:E30" si="5">D31</f>
        <v>100</v>
      </c>
      <c r="E30" s="114">
        <f t="shared" si="5"/>
        <v>100</v>
      </c>
    </row>
    <row r="31" spans="1:5" x14ac:dyDescent="0.25">
      <c r="A31" s="47" t="s">
        <v>132</v>
      </c>
      <c r="B31" s="49" t="s">
        <v>131</v>
      </c>
      <c r="C31" s="115">
        <f>'6 вед клас расх'!G82</f>
        <v>50</v>
      </c>
      <c r="D31" s="115">
        <f>'6 вед клас расх'!H82</f>
        <v>100</v>
      </c>
      <c r="E31" s="115">
        <f>'6 вед клас расх'!I82</f>
        <v>100</v>
      </c>
    </row>
    <row r="32" spans="1:5" ht="39" customHeight="1" x14ac:dyDescent="0.25">
      <c r="A32" s="48" t="s">
        <v>130</v>
      </c>
      <c r="B32" s="48" t="s">
        <v>129</v>
      </c>
      <c r="C32" s="114">
        <f>SUM(C33)</f>
        <v>12</v>
      </c>
      <c r="D32" s="114">
        <f t="shared" ref="D32:E32" si="6">SUM(D33)</f>
        <v>12</v>
      </c>
      <c r="E32" s="114">
        <f t="shared" si="6"/>
        <v>12</v>
      </c>
    </row>
    <row r="33" spans="1:5" ht="25.5" x14ac:dyDescent="0.25">
      <c r="A33" s="47" t="s">
        <v>128</v>
      </c>
      <c r="B33" s="49" t="s">
        <v>127</v>
      </c>
      <c r="C33" s="115">
        <f>'6 вед клас расх'!G88</f>
        <v>12</v>
      </c>
      <c r="D33" s="115">
        <f>'6 вед клас расх'!H88</f>
        <v>12</v>
      </c>
      <c r="E33" s="115">
        <f>'6 вед клас расх'!I88</f>
        <v>12</v>
      </c>
    </row>
    <row r="34" spans="1:5" x14ac:dyDescent="0.25">
      <c r="A34" s="50"/>
      <c r="B34" s="50" t="s">
        <v>126</v>
      </c>
      <c r="C34" s="114">
        <f>C12+C19+C24+C27+C30+C32+C21</f>
        <v>6868.15</v>
      </c>
      <c r="D34" s="114">
        <f>D12+D19+D24+D27+D30+D32+D21</f>
        <v>5942.99</v>
      </c>
      <c r="E34" s="114">
        <f>E12+E19+E24+E27+E30+E32+E21</f>
        <v>6210.9699999999993</v>
      </c>
    </row>
    <row r="35" spans="1:5" x14ac:dyDescent="0.25">
      <c r="A35" s="20"/>
      <c r="B35" s="20"/>
    </row>
    <row r="36" spans="1:5" x14ac:dyDescent="0.25">
      <c r="A36" s="20"/>
      <c r="B36" s="20"/>
    </row>
    <row r="37" spans="1:5" x14ac:dyDescent="0.25">
      <c r="A37" s="20"/>
      <c r="B37" s="20"/>
    </row>
  </sheetData>
  <mergeCells count="8">
    <mergeCell ref="C2:E2"/>
    <mergeCell ref="D9:E9"/>
    <mergeCell ref="A9:A10"/>
    <mergeCell ref="B9:B10"/>
    <mergeCell ref="C9:C10"/>
    <mergeCell ref="A5:C5"/>
    <mergeCell ref="A6:C6"/>
    <mergeCell ref="A7:C7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0"/>
  <sheetViews>
    <sheetView zoomScale="115" zoomScaleNormal="115" workbookViewId="0">
      <selection activeCell="B22" sqref="B22"/>
    </sheetView>
  </sheetViews>
  <sheetFormatPr defaultColWidth="9.7109375" defaultRowHeight="15" x14ac:dyDescent="0.25"/>
  <cols>
    <col min="1" max="1" width="40.7109375" customWidth="1"/>
    <col min="2" max="4" width="5.7109375" customWidth="1"/>
    <col min="5" max="5" width="12.7109375" customWidth="1"/>
    <col min="6" max="6" width="5.7109375" customWidth="1"/>
    <col min="7" max="7" width="7.5703125" customWidth="1"/>
    <col min="10" max="10" width="7.140625" customWidth="1"/>
    <col min="11" max="11" width="11" customWidth="1"/>
    <col min="12" max="12" width="1.140625" customWidth="1"/>
    <col min="13" max="15" width="8.85546875" customWidth="1"/>
  </cols>
  <sheetData>
    <row r="1" spans="1:17" x14ac:dyDescent="0.25">
      <c r="A1" s="38"/>
      <c r="B1" s="33"/>
      <c r="C1" s="33"/>
      <c r="D1" s="33"/>
      <c r="E1" s="33"/>
      <c r="F1" s="125" t="s">
        <v>195</v>
      </c>
      <c r="G1" s="125"/>
    </row>
    <row r="2" spans="1:17" ht="27.75" customHeight="1" x14ac:dyDescent="0.25">
      <c r="A2" s="33"/>
      <c r="B2" s="33"/>
      <c r="C2" s="33"/>
      <c r="D2" s="33"/>
      <c r="E2" s="33"/>
      <c r="F2" s="231" t="s">
        <v>401</v>
      </c>
      <c r="G2" s="231"/>
      <c r="H2" s="231"/>
      <c r="I2" s="231"/>
    </row>
    <row r="3" spans="1:17" x14ac:dyDescent="0.25">
      <c r="A3" s="33"/>
      <c r="B3" s="33"/>
      <c r="C3" s="33"/>
      <c r="D3" s="33"/>
      <c r="E3" s="33"/>
      <c r="F3" s="237" t="s">
        <v>194</v>
      </c>
      <c r="G3" s="237"/>
    </row>
    <row r="4" spans="1:17" x14ac:dyDescent="0.25">
      <c r="A4" s="33"/>
      <c r="B4" s="33"/>
      <c r="C4" s="33"/>
      <c r="D4" s="33"/>
      <c r="E4" s="33"/>
      <c r="F4" s="33"/>
      <c r="G4" s="33"/>
    </row>
    <row r="5" spans="1:17" ht="15.75" x14ac:dyDescent="0.25">
      <c r="A5" s="236" t="s">
        <v>351</v>
      </c>
      <c r="B5" s="236"/>
      <c r="C5" s="236"/>
      <c r="D5" s="236"/>
      <c r="E5" s="236"/>
      <c r="F5" s="236"/>
      <c r="G5" s="236"/>
      <c r="H5" s="97"/>
      <c r="I5" s="97"/>
      <c r="J5" s="97"/>
      <c r="K5" s="97"/>
    </row>
    <row r="6" spans="1:17" ht="15.75" x14ac:dyDescent="0.25">
      <c r="A6" s="236" t="s">
        <v>123</v>
      </c>
      <c r="B6" s="236"/>
      <c r="C6" s="236"/>
      <c r="D6" s="236"/>
      <c r="E6" s="236"/>
      <c r="F6" s="236"/>
      <c r="G6" s="236"/>
      <c r="H6" s="97"/>
      <c r="I6" s="97"/>
      <c r="J6" s="97"/>
      <c r="K6" s="97"/>
    </row>
    <row r="7" spans="1:17" ht="15.75" x14ac:dyDescent="0.25">
      <c r="A7" s="236" t="s">
        <v>435</v>
      </c>
      <c r="B7" s="236"/>
      <c r="C7" s="236"/>
      <c r="D7" s="236"/>
      <c r="E7" s="236"/>
      <c r="F7" s="236"/>
      <c r="G7" s="236"/>
      <c r="H7" s="97"/>
      <c r="I7" s="97"/>
      <c r="J7" s="97"/>
      <c r="K7" s="97"/>
    </row>
    <row r="8" spans="1:17" x14ac:dyDescent="0.25">
      <c r="A8" s="131"/>
      <c r="B8" s="131"/>
      <c r="C8" s="131"/>
      <c r="D8" s="131"/>
      <c r="E8" s="131"/>
      <c r="F8" s="131"/>
      <c r="G8" s="131" t="s">
        <v>208</v>
      </c>
      <c r="H8" s="97"/>
      <c r="I8" s="97"/>
      <c r="J8" s="97"/>
      <c r="K8" s="97"/>
    </row>
    <row r="9" spans="1:17" ht="17.25" customHeight="1" x14ac:dyDescent="0.25">
      <c r="A9" s="232"/>
      <c r="B9" s="233" t="s">
        <v>107</v>
      </c>
      <c r="C9" s="233" t="s">
        <v>193</v>
      </c>
      <c r="D9" s="233" t="s">
        <v>192</v>
      </c>
      <c r="E9" s="233" t="s">
        <v>191</v>
      </c>
      <c r="F9" s="233" t="s">
        <v>190</v>
      </c>
      <c r="G9" s="232" t="s">
        <v>353</v>
      </c>
      <c r="H9" s="234" t="s">
        <v>313</v>
      </c>
      <c r="I9" s="235"/>
      <c r="J9" s="97"/>
      <c r="K9" s="97"/>
    </row>
    <row r="10" spans="1:17" x14ac:dyDescent="0.25">
      <c r="A10" s="232"/>
      <c r="B10" s="233"/>
      <c r="C10" s="233"/>
      <c r="D10" s="233"/>
      <c r="E10" s="233"/>
      <c r="F10" s="233"/>
      <c r="G10" s="232"/>
      <c r="H10" s="132" t="s">
        <v>314</v>
      </c>
      <c r="I10" s="132" t="s">
        <v>352</v>
      </c>
      <c r="J10" s="97"/>
      <c r="K10" s="97"/>
      <c r="M10" s="96"/>
      <c r="N10" s="96"/>
      <c r="O10" s="96"/>
    </row>
    <row r="11" spans="1:17" ht="16.5" customHeight="1" x14ac:dyDescent="0.25">
      <c r="A11" s="133" t="s">
        <v>189</v>
      </c>
      <c r="B11" s="134" t="s">
        <v>75</v>
      </c>
      <c r="C11" s="134"/>
      <c r="D11" s="134"/>
      <c r="E11" s="134"/>
      <c r="F11" s="134"/>
      <c r="G11" s="135">
        <f>G12+G43+G57+G64+G87+G50+G81</f>
        <v>6073.6399999999994</v>
      </c>
      <c r="H11" s="135">
        <f>H12+H43+H57+H64+H87+H50+H81</f>
        <v>5930.99</v>
      </c>
      <c r="I11" s="135">
        <f>I12+I43+I57+I64+I87+I50+I81</f>
        <v>6198.9699999999993</v>
      </c>
      <c r="J11" s="97"/>
      <c r="K11" s="97"/>
    </row>
    <row r="12" spans="1:17" x14ac:dyDescent="0.25">
      <c r="A12" s="133" t="s">
        <v>154</v>
      </c>
      <c r="B12" s="134" t="s">
        <v>75</v>
      </c>
      <c r="C12" s="134" t="s">
        <v>155</v>
      </c>
      <c r="D12" s="134"/>
      <c r="E12" s="134"/>
      <c r="F12" s="134"/>
      <c r="G12" s="135">
        <f>G13+G18+G31+G35+G29</f>
        <v>4281.75</v>
      </c>
      <c r="H12" s="135">
        <f t="shared" ref="H12:I12" si="0">H13+H18+H31+H35+H29</f>
        <v>4353.49</v>
      </c>
      <c r="I12" s="135">
        <f t="shared" si="0"/>
        <v>4646.4699999999993</v>
      </c>
      <c r="J12" s="97"/>
      <c r="K12" s="97"/>
    </row>
    <row r="13" spans="1:17" ht="38.25" x14ac:dyDescent="0.25">
      <c r="A13" s="53" t="s">
        <v>188</v>
      </c>
      <c r="B13" s="54" t="s">
        <v>75</v>
      </c>
      <c r="C13" s="54" t="s">
        <v>155</v>
      </c>
      <c r="D13" s="54" t="s">
        <v>153</v>
      </c>
      <c r="E13" s="54"/>
      <c r="F13" s="54"/>
      <c r="G13" s="111">
        <f t="shared" ref="G13:I14" si="1">G14</f>
        <v>904</v>
      </c>
      <c r="H13" s="111">
        <f t="shared" si="1"/>
        <v>904</v>
      </c>
      <c r="I13" s="111">
        <f t="shared" si="1"/>
        <v>904</v>
      </c>
      <c r="J13" s="98"/>
      <c r="K13" s="97"/>
    </row>
    <row r="14" spans="1:17" ht="53.25" customHeight="1" x14ac:dyDescent="0.25">
      <c r="A14" s="53" t="s">
        <v>186</v>
      </c>
      <c r="B14" s="54" t="s">
        <v>75</v>
      </c>
      <c r="C14" s="54" t="s">
        <v>155</v>
      </c>
      <c r="D14" s="54" t="s">
        <v>153</v>
      </c>
      <c r="E14" s="54" t="s">
        <v>288</v>
      </c>
      <c r="F14" s="54"/>
      <c r="G14" s="111">
        <f t="shared" si="1"/>
        <v>904</v>
      </c>
      <c r="H14" s="111">
        <f t="shared" si="1"/>
        <v>904</v>
      </c>
      <c r="I14" s="111">
        <f t="shared" si="1"/>
        <v>904</v>
      </c>
      <c r="J14" s="97"/>
      <c r="K14" s="97"/>
      <c r="M14" s="97"/>
      <c r="N14" s="97"/>
      <c r="O14" s="97"/>
      <c r="P14" s="97"/>
      <c r="Q14" s="97"/>
    </row>
    <row r="15" spans="1:17" x14ac:dyDescent="0.25">
      <c r="A15" s="53" t="s">
        <v>187</v>
      </c>
      <c r="B15" s="54" t="s">
        <v>75</v>
      </c>
      <c r="C15" s="54" t="s">
        <v>155</v>
      </c>
      <c r="D15" s="54" t="s">
        <v>153</v>
      </c>
      <c r="E15" s="54" t="s">
        <v>288</v>
      </c>
      <c r="F15" s="54"/>
      <c r="G15" s="111">
        <f>G16+G17</f>
        <v>904</v>
      </c>
      <c r="H15" s="111">
        <f t="shared" ref="H15:I15" si="2">H16+H17</f>
        <v>904</v>
      </c>
      <c r="I15" s="111">
        <f t="shared" si="2"/>
        <v>904</v>
      </c>
      <c r="J15" s="97"/>
      <c r="K15" s="97"/>
      <c r="M15" s="97"/>
      <c r="N15" s="97"/>
      <c r="O15" s="97"/>
      <c r="P15" s="97"/>
      <c r="Q15" s="97"/>
    </row>
    <row r="16" spans="1:17" ht="25.5" x14ac:dyDescent="0.25">
      <c r="A16" s="53" t="s">
        <v>297</v>
      </c>
      <c r="B16" s="54" t="s">
        <v>75</v>
      </c>
      <c r="C16" s="54" t="s">
        <v>155</v>
      </c>
      <c r="D16" s="54" t="s">
        <v>153</v>
      </c>
      <c r="E16" s="54" t="s">
        <v>288</v>
      </c>
      <c r="F16" s="54" t="s">
        <v>171</v>
      </c>
      <c r="G16" s="111">
        <v>694</v>
      </c>
      <c r="H16" s="112">
        <v>694</v>
      </c>
      <c r="I16" s="112">
        <v>694</v>
      </c>
      <c r="J16" s="97"/>
      <c r="K16" s="97"/>
      <c r="M16" s="98"/>
      <c r="N16" s="98"/>
      <c r="O16" s="98"/>
      <c r="P16" s="97"/>
      <c r="Q16" s="97"/>
    </row>
    <row r="17" spans="1:17" x14ac:dyDescent="0.25">
      <c r="A17" s="53" t="s">
        <v>307</v>
      </c>
      <c r="B17" s="54" t="s">
        <v>75</v>
      </c>
      <c r="C17" s="54" t="s">
        <v>155</v>
      </c>
      <c r="D17" s="54" t="s">
        <v>153</v>
      </c>
      <c r="E17" s="54" t="s">
        <v>288</v>
      </c>
      <c r="F17" s="54" t="s">
        <v>290</v>
      </c>
      <c r="G17" s="111">
        <v>210</v>
      </c>
      <c r="H17" s="112">
        <v>210</v>
      </c>
      <c r="I17" s="112">
        <v>210</v>
      </c>
      <c r="J17" s="97"/>
      <c r="K17" s="97"/>
      <c r="M17" s="98"/>
      <c r="N17" s="98"/>
      <c r="O17" s="98"/>
      <c r="P17" s="97"/>
      <c r="Q17" s="97"/>
    </row>
    <row r="18" spans="1:17" ht="51" x14ac:dyDescent="0.25">
      <c r="A18" s="53" t="s">
        <v>150</v>
      </c>
      <c r="B18" s="54" t="s">
        <v>75</v>
      </c>
      <c r="C18" s="54" t="s">
        <v>155</v>
      </c>
      <c r="D18" s="54" t="s">
        <v>151</v>
      </c>
      <c r="E18" s="54"/>
      <c r="F18" s="54"/>
      <c r="G18" s="111">
        <f t="shared" ref="G18:I19" si="3">G19</f>
        <v>2194.75</v>
      </c>
      <c r="H18" s="111">
        <f t="shared" si="3"/>
        <v>2396.4899999999998</v>
      </c>
      <c r="I18" s="111">
        <f t="shared" si="3"/>
        <v>2439.4699999999998</v>
      </c>
      <c r="J18" s="97"/>
      <c r="K18" s="97"/>
      <c r="M18" s="98"/>
      <c r="N18" s="98"/>
      <c r="O18" s="98"/>
      <c r="P18" s="97"/>
      <c r="Q18" s="97"/>
    </row>
    <row r="19" spans="1:17" ht="51.75" customHeight="1" x14ac:dyDescent="0.25">
      <c r="A19" s="53" t="s">
        <v>186</v>
      </c>
      <c r="B19" s="54" t="s">
        <v>75</v>
      </c>
      <c r="C19" s="54" t="s">
        <v>155</v>
      </c>
      <c r="D19" s="54" t="s">
        <v>151</v>
      </c>
      <c r="E19" s="54" t="s">
        <v>291</v>
      </c>
      <c r="F19" s="54"/>
      <c r="G19" s="111">
        <f t="shared" si="3"/>
        <v>2194.75</v>
      </c>
      <c r="H19" s="111">
        <f t="shared" si="3"/>
        <v>2396.4899999999998</v>
      </c>
      <c r="I19" s="111">
        <f t="shared" si="3"/>
        <v>2439.4699999999998</v>
      </c>
      <c r="J19" s="97"/>
      <c r="K19" s="97"/>
      <c r="M19" s="98"/>
      <c r="N19" s="98"/>
      <c r="O19" s="98"/>
      <c r="P19" s="97"/>
      <c r="Q19" s="97"/>
    </row>
    <row r="20" spans="1:17" x14ac:dyDescent="0.25">
      <c r="A20" s="53" t="s">
        <v>185</v>
      </c>
      <c r="B20" s="54" t="s">
        <v>75</v>
      </c>
      <c r="C20" s="54" t="s">
        <v>155</v>
      </c>
      <c r="D20" s="54" t="s">
        <v>151</v>
      </c>
      <c r="E20" s="54" t="s">
        <v>291</v>
      </c>
      <c r="F20" s="54"/>
      <c r="G20" s="111">
        <f>SUM(G21:G28)</f>
        <v>2194.75</v>
      </c>
      <c r="H20" s="111">
        <f t="shared" ref="H20:I20" si="4">SUM(H21:H28)</f>
        <v>2396.4899999999998</v>
      </c>
      <c r="I20" s="111">
        <f t="shared" si="4"/>
        <v>2439.4699999999998</v>
      </c>
      <c r="J20" s="97"/>
      <c r="K20" s="97"/>
      <c r="M20" s="98"/>
      <c r="N20" s="98"/>
      <c r="O20" s="98"/>
      <c r="P20" s="97"/>
      <c r="Q20" s="97"/>
    </row>
    <row r="21" spans="1:17" ht="25.5" x14ac:dyDescent="0.25">
      <c r="A21" s="53" t="s">
        <v>297</v>
      </c>
      <c r="B21" s="54" t="s">
        <v>75</v>
      </c>
      <c r="C21" s="54" t="s">
        <v>155</v>
      </c>
      <c r="D21" s="54" t="s">
        <v>151</v>
      </c>
      <c r="E21" s="54" t="s">
        <v>291</v>
      </c>
      <c r="F21" s="54" t="s">
        <v>171</v>
      </c>
      <c r="G21" s="111">
        <v>1038</v>
      </c>
      <c r="H21" s="112">
        <v>1038</v>
      </c>
      <c r="I21" s="112">
        <v>1038</v>
      </c>
      <c r="J21" s="97"/>
      <c r="K21" s="97"/>
      <c r="M21" s="98"/>
      <c r="N21" s="98"/>
      <c r="O21" s="98"/>
      <c r="P21" s="97"/>
      <c r="Q21" s="97"/>
    </row>
    <row r="22" spans="1:17" ht="25.5" x14ac:dyDescent="0.25">
      <c r="A22" s="53" t="s">
        <v>309</v>
      </c>
      <c r="B22" s="54" t="s">
        <v>75</v>
      </c>
      <c r="C22" s="54" t="s">
        <v>155</v>
      </c>
      <c r="D22" s="54" t="s">
        <v>151</v>
      </c>
      <c r="E22" s="54" t="s">
        <v>291</v>
      </c>
      <c r="F22" s="54" t="s">
        <v>184</v>
      </c>
      <c r="G22" s="111">
        <v>170</v>
      </c>
      <c r="H22" s="112">
        <v>50</v>
      </c>
      <c r="I22" s="112">
        <v>170</v>
      </c>
      <c r="J22" s="97"/>
      <c r="K22" s="97"/>
      <c r="M22" s="98"/>
      <c r="N22" s="98"/>
      <c r="O22" s="98"/>
      <c r="P22" s="97"/>
      <c r="Q22" s="97"/>
    </row>
    <row r="23" spans="1:17" x14ac:dyDescent="0.25">
      <c r="A23" s="53" t="s">
        <v>307</v>
      </c>
      <c r="B23" s="54" t="s">
        <v>75</v>
      </c>
      <c r="C23" s="54" t="s">
        <v>155</v>
      </c>
      <c r="D23" s="54" t="s">
        <v>151</v>
      </c>
      <c r="E23" s="54" t="s">
        <v>291</v>
      </c>
      <c r="F23" s="54" t="s">
        <v>290</v>
      </c>
      <c r="G23" s="111">
        <v>314</v>
      </c>
      <c r="H23" s="112">
        <v>314</v>
      </c>
      <c r="I23" s="112">
        <v>314</v>
      </c>
      <c r="J23" s="97"/>
      <c r="K23" s="97"/>
      <c r="M23" s="98"/>
      <c r="N23" s="98"/>
      <c r="O23" s="98"/>
      <c r="P23" s="97"/>
      <c r="Q23" s="97"/>
    </row>
    <row r="24" spans="1:17" ht="25.5" x14ac:dyDescent="0.25">
      <c r="A24" s="53" t="s">
        <v>177</v>
      </c>
      <c r="B24" s="54" t="s">
        <v>75</v>
      </c>
      <c r="C24" s="54" t="s">
        <v>155</v>
      </c>
      <c r="D24" s="54" t="s">
        <v>151</v>
      </c>
      <c r="E24" s="54" t="s">
        <v>291</v>
      </c>
      <c r="F24" s="54" t="s">
        <v>339</v>
      </c>
      <c r="G24" s="111">
        <v>572.04999999999995</v>
      </c>
      <c r="H24" s="112">
        <v>893.79</v>
      </c>
      <c r="I24" s="112">
        <v>816.77</v>
      </c>
      <c r="J24" s="97"/>
      <c r="K24" s="97"/>
      <c r="M24" s="98"/>
      <c r="N24" s="98"/>
      <c r="O24" s="98"/>
      <c r="P24" s="97"/>
      <c r="Q24" s="97"/>
    </row>
    <row r="25" spans="1:17" ht="25.5" x14ac:dyDescent="0.25">
      <c r="A25" s="53" t="s">
        <v>176</v>
      </c>
      <c r="B25" s="54" t="s">
        <v>75</v>
      </c>
      <c r="C25" s="54" t="s">
        <v>155</v>
      </c>
      <c r="D25" s="54" t="s">
        <v>151</v>
      </c>
      <c r="E25" s="54" t="s">
        <v>291</v>
      </c>
      <c r="F25" s="54" t="s">
        <v>175</v>
      </c>
      <c r="G25" s="111">
        <v>10</v>
      </c>
      <c r="H25" s="112">
        <v>10</v>
      </c>
      <c r="I25" s="112">
        <v>10</v>
      </c>
      <c r="J25" s="97"/>
      <c r="K25" s="97"/>
      <c r="M25" s="98"/>
      <c r="N25" s="98"/>
      <c r="O25" s="98"/>
      <c r="P25" s="97"/>
      <c r="Q25" s="97"/>
    </row>
    <row r="26" spans="1:17" ht="25.5" x14ac:dyDescent="0.25">
      <c r="A26" s="53" t="s">
        <v>174</v>
      </c>
      <c r="B26" s="54" t="s">
        <v>75</v>
      </c>
      <c r="C26" s="54" t="s">
        <v>155</v>
      </c>
      <c r="D26" s="54" t="s">
        <v>151</v>
      </c>
      <c r="E26" s="54" t="s">
        <v>291</v>
      </c>
      <c r="F26" s="54" t="s">
        <v>173</v>
      </c>
      <c r="G26" s="111">
        <v>53</v>
      </c>
      <c r="H26" s="112">
        <v>53</v>
      </c>
      <c r="I26" s="112">
        <v>53</v>
      </c>
      <c r="J26" s="97"/>
      <c r="K26" s="97"/>
      <c r="M26" s="98"/>
      <c r="N26" s="98"/>
      <c r="O26" s="98"/>
      <c r="P26" s="97"/>
      <c r="Q26" s="97"/>
    </row>
    <row r="27" spans="1:17" ht="15.75" customHeight="1" x14ac:dyDescent="0.25">
      <c r="A27" s="53" t="s">
        <v>341</v>
      </c>
      <c r="B27" s="54" t="s">
        <v>75</v>
      </c>
      <c r="C27" s="54" t="s">
        <v>155</v>
      </c>
      <c r="D27" s="54" t="s">
        <v>151</v>
      </c>
      <c r="E27" s="54" t="s">
        <v>291</v>
      </c>
      <c r="F27" s="54" t="s">
        <v>172</v>
      </c>
      <c r="G27" s="111">
        <v>7.7</v>
      </c>
      <c r="H27" s="112">
        <v>7.7</v>
      </c>
      <c r="I27" s="112">
        <v>7.7</v>
      </c>
      <c r="J27" s="97"/>
      <c r="K27" s="97"/>
      <c r="M27" s="98"/>
      <c r="N27" s="98"/>
      <c r="O27" s="98"/>
      <c r="P27" s="97"/>
      <c r="Q27" s="97"/>
    </row>
    <row r="28" spans="1:17" ht="15.75" customHeight="1" x14ac:dyDescent="0.25">
      <c r="A28" s="53" t="s">
        <v>342</v>
      </c>
      <c r="B28" s="54" t="s">
        <v>75</v>
      </c>
      <c r="C28" s="54" t="s">
        <v>155</v>
      </c>
      <c r="D28" s="54" t="s">
        <v>151</v>
      </c>
      <c r="E28" s="54" t="s">
        <v>291</v>
      </c>
      <c r="F28" s="54" t="s">
        <v>343</v>
      </c>
      <c r="G28" s="111">
        <v>30</v>
      </c>
      <c r="H28" s="112">
        <v>30</v>
      </c>
      <c r="I28" s="112">
        <v>30</v>
      </c>
      <c r="J28" s="97"/>
      <c r="K28" s="97"/>
      <c r="M28" s="98"/>
      <c r="N28" s="98"/>
      <c r="O28" s="98"/>
      <c r="P28" s="97"/>
      <c r="Q28" s="97"/>
    </row>
    <row r="29" spans="1:17" s="97" customFormat="1" ht="27" customHeight="1" x14ac:dyDescent="0.25">
      <c r="A29" s="53" t="s">
        <v>392</v>
      </c>
      <c r="B29" s="54" t="s">
        <v>75</v>
      </c>
      <c r="C29" s="54" t="s">
        <v>155</v>
      </c>
      <c r="D29" s="54" t="s">
        <v>393</v>
      </c>
      <c r="E29" s="54" t="s">
        <v>394</v>
      </c>
      <c r="F29" s="54"/>
      <c r="G29" s="128">
        <f>G30</f>
        <v>0</v>
      </c>
      <c r="H29" s="128">
        <f>H30</f>
        <v>0</v>
      </c>
      <c r="I29" s="128">
        <f>I30</f>
        <v>160</v>
      </c>
    </row>
    <row r="30" spans="1:17" ht="27.75" customHeight="1" x14ac:dyDescent="0.25">
      <c r="A30" s="53" t="s">
        <v>177</v>
      </c>
      <c r="B30" s="54" t="s">
        <v>75</v>
      </c>
      <c r="C30" s="54" t="s">
        <v>155</v>
      </c>
      <c r="D30" s="54" t="s">
        <v>393</v>
      </c>
      <c r="E30" s="54" t="s">
        <v>394</v>
      </c>
      <c r="F30" s="54" t="s">
        <v>339</v>
      </c>
      <c r="G30" s="128">
        <v>0</v>
      </c>
      <c r="H30" s="128">
        <v>0</v>
      </c>
      <c r="I30" s="128">
        <v>160</v>
      </c>
      <c r="J30" s="97"/>
      <c r="K30" s="97"/>
    </row>
    <row r="31" spans="1:17" x14ac:dyDescent="0.25">
      <c r="A31" s="53" t="s">
        <v>148</v>
      </c>
      <c r="B31" s="54" t="s">
        <v>75</v>
      </c>
      <c r="C31" s="54" t="s">
        <v>155</v>
      </c>
      <c r="D31" s="54" t="s">
        <v>149</v>
      </c>
      <c r="E31" s="54"/>
      <c r="F31" s="54"/>
      <c r="G31" s="111">
        <f t="shared" ref="G31:I33" si="5">G32</f>
        <v>30</v>
      </c>
      <c r="H31" s="111">
        <f t="shared" si="5"/>
        <v>30</v>
      </c>
      <c r="I31" s="111">
        <f t="shared" si="5"/>
        <v>30</v>
      </c>
      <c r="J31" s="97"/>
      <c r="K31" s="97"/>
      <c r="M31" s="98"/>
      <c r="N31" s="98"/>
      <c r="O31" s="98"/>
      <c r="P31" s="97"/>
      <c r="Q31" s="97"/>
    </row>
    <row r="32" spans="1:17" x14ac:dyDescent="0.25">
      <c r="A32" s="53" t="s">
        <v>148</v>
      </c>
      <c r="B32" s="54" t="s">
        <v>75</v>
      </c>
      <c r="C32" s="54" t="s">
        <v>155</v>
      </c>
      <c r="D32" s="54" t="s">
        <v>149</v>
      </c>
      <c r="E32" s="54" t="s">
        <v>292</v>
      </c>
      <c r="F32" s="54"/>
      <c r="G32" s="111">
        <f t="shared" si="5"/>
        <v>30</v>
      </c>
      <c r="H32" s="111">
        <f t="shared" si="5"/>
        <v>30</v>
      </c>
      <c r="I32" s="111">
        <f t="shared" si="5"/>
        <v>30</v>
      </c>
      <c r="J32" s="97"/>
      <c r="K32" s="97"/>
      <c r="M32" s="98"/>
      <c r="N32" s="98"/>
      <c r="O32" s="98"/>
      <c r="P32" s="97"/>
      <c r="Q32" s="97"/>
    </row>
    <row r="33" spans="1:17" x14ac:dyDescent="0.25">
      <c r="A33" s="53" t="s">
        <v>183</v>
      </c>
      <c r="B33" s="54" t="s">
        <v>75</v>
      </c>
      <c r="C33" s="54" t="s">
        <v>155</v>
      </c>
      <c r="D33" s="54" t="s">
        <v>149</v>
      </c>
      <c r="E33" s="54" t="s">
        <v>292</v>
      </c>
      <c r="F33" s="54"/>
      <c r="G33" s="111">
        <f t="shared" si="5"/>
        <v>30</v>
      </c>
      <c r="H33" s="111">
        <f t="shared" si="5"/>
        <v>30</v>
      </c>
      <c r="I33" s="111">
        <f t="shared" si="5"/>
        <v>30</v>
      </c>
      <c r="J33" s="97"/>
      <c r="K33" s="97"/>
      <c r="M33" s="98"/>
      <c r="N33" s="98"/>
      <c r="O33" s="98"/>
      <c r="P33" s="97"/>
      <c r="Q33" s="97"/>
    </row>
    <row r="34" spans="1:17" x14ac:dyDescent="0.25">
      <c r="A34" s="53" t="s">
        <v>182</v>
      </c>
      <c r="B34" s="54" t="s">
        <v>75</v>
      </c>
      <c r="C34" s="54" t="s">
        <v>155</v>
      </c>
      <c r="D34" s="54" t="s">
        <v>149</v>
      </c>
      <c r="E34" s="54" t="s">
        <v>292</v>
      </c>
      <c r="F34" s="54" t="s">
        <v>340</v>
      </c>
      <c r="G34" s="111">
        <v>30</v>
      </c>
      <c r="H34" s="112">
        <v>30</v>
      </c>
      <c r="I34" s="112">
        <v>30</v>
      </c>
      <c r="J34" s="97"/>
      <c r="K34" s="97"/>
      <c r="M34" s="98"/>
      <c r="N34" s="98"/>
      <c r="O34" s="98"/>
      <c r="P34" s="97"/>
      <c r="Q34" s="97"/>
    </row>
    <row r="35" spans="1:17" x14ac:dyDescent="0.25">
      <c r="A35" s="53" t="s">
        <v>181</v>
      </c>
      <c r="B35" s="54" t="s">
        <v>75</v>
      </c>
      <c r="C35" s="54" t="s">
        <v>155</v>
      </c>
      <c r="D35" s="54" t="s">
        <v>147</v>
      </c>
      <c r="E35" s="54"/>
      <c r="F35" s="54"/>
      <c r="G35" s="111">
        <f t="shared" ref="G35:I37" si="6">G36</f>
        <v>1153</v>
      </c>
      <c r="H35" s="111">
        <f t="shared" si="6"/>
        <v>1023</v>
      </c>
      <c r="I35" s="111">
        <f t="shared" si="6"/>
        <v>1113</v>
      </c>
      <c r="J35" s="97"/>
      <c r="K35" s="97"/>
      <c r="M35" s="98"/>
      <c r="N35" s="98"/>
      <c r="O35" s="98"/>
      <c r="P35" s="97"/>
      <c r="Q35" s="97"/>
    </row>
    <row r="36" spans="1:17" ht="39.75" customHeight="1" x14ac:dyDescent="0.25">
      <c r="A36" s="53" t="s">
        <v>180</v>
      </c>
      <c r="B36" s="54" t="s">
        <v>75</v>
      </c>
      <c r="C36" s="54" t="s">
        <v>155</v>
      </c>
      <c r="D36" s="54" t="s">
        <v>147</v>
      </c>
      <c r="E36" s="54" t="s">
        <v>293</v>
      </c>
      <c r="F36" s="54"/>
      <c r="G36" s="111">
        <f t="shared" si="6"/>
        <v>1153</v>
      </c>
      <c r="H36" s="111">
        <f t="shared" si="6"/>
        <v>1023</v>
      </c>
      <c r="I36" s="111">
        <f t="shared" si="6"/>
        <v>1113</v>
      </c>
      <c r="J36" s="97"/>
      <c r="K36" s="97"/>
      <c r="M36" s="98"/>
      <c r="N36" s="98"/>
      <c r="O36" s="98"/>
      <c r="P36" s="97"/>
      <c r="Q36" s="97"/>
    </row>
    <row r="37" spans="1:17" ht="25.5" x14ac:dyDescent="0.25">
      <c r="A37" s="53" t="s">
        <v>179</v>
      </c>
      <c r="B37" s="54" t="s">
        <v>75</v>
      </c>
      <c r="C37" s="54" t="s">
        <v>155</v>
      </c>
      <c r="D37" s="54" t="s">
        <v>147</v>
      </c>
      <c r="E37" s="54" t="s">
        <v>293</v>
      </c>
      <c r="F37" s="54"/>
      <c r="G37" s="111">
        <f t="shared" si="6"/>
        <v>1153</v>
      </c>
      <c r="H37" s="111">
        <f t="shared" si="6"/>
        <v>1023</v>
      </c>
      <c r="I37" s="111">
        <f t="shared" si="6"/>
        <v>1113</v>
      </c>
      <c r="J37" s="97"/>
      <c r="K37" s="97"/>
      <c r="M37" s="98"/>
      <c r="N37" s="98"/>
      <c r="O37" s="98"/>
      <c r="P37" s="97"/>
      <c r="Q37" s="97"/>
    </row>
    <row r="38" spans="1:17" ht="38.25" x14ac:dyDescent="0.25">
      <c r="A38" s="53" t="s">
        <v>178</v>
      </c>
      <c r="B38" s="54" t="s">
        <v>75</v>
      </c>
      <c r="C38" s="54" t="s">
        <v>155</v>
      </c>
      <c r="D38" s="54" t="s">
        <v>147</v>
      </c>
      <c r="E38" s="54" t="s">
        <v>293</v>
      </c>
      <c r="F38" s="54"/>
      <c r="G38" s="111">
        <f>SUM(G39:G42)</f>
        <v>1153</v>
      </c>
      <c r="H38" s="111">
        <f t="shared" ref="H38:I38" si="7">SUM(H39:H42)</f>
        <v>1023</v>
      </c>
      <c r="I38" s="111">
        <f t="shared" si="7"/>
        <v>1113</v>
      </c>
      <c r="J38" s="97"/>
      <c r="K38" s="97"/>
      <c r="M38" s="98"/>
      <c r="N38" s="98"/>
      <c r="O38" s="98"/>
      <c r="P38" s="97"/>
      <c r="Q38" s="97"/>
    </row>
    <row r="39" spans="1:17" x14ac:dyDescent="0.25">
      <c r="A39" s="53" t="s">
        <v>296</v>
      </c>
      <c r="B39" s="54" t="s">
        <v>75</v>
      </c>
      <c r="C39" s="54" t="s">
        <v>155</v>
      </c>
      <c r="D39" s="54" t="s">
        <v>147</v>
      </c>
      <c r="E39" s="54" t="s">
        <v>293</v>
      </c>
      <c r="F39" s="54" t="s">
        <v>163</v>
      </c>
      <c r="G39" s="111">
        <v>778</v>
      </c>
      <c r="H39" s="112">
        <v>778</v>
      </c>
      <c r="I39" s="112">
        <v>778</v>
      </c>
      <c r="J39" s="97"/>
      <c r="K39" s="97"/>
      <c r="M39" s="98"/>
      <c r="N39" s="98"/>
      <c r="O39" s="98"/>
      <c r="P39" s="97"/>
      <c r="Q39" s="97"/>
    </row>
    <row r="40" spans="1:17" ht="25.5" x14ac:dyDescent="0.25">
      <c r="A40" s="53" t="s">
        <v>309</v>
      </c>
      <c r="B40" s="54" t="s">
        <v>75</v>
      </c>
      <c r="C40" s="54" t="s">
        <v>155</v>
      </c>
      <c r="D40" s="54" t="s">
        <v>147</v>
      </c>
      <c r="E40" s="54" t="s">
        <v>293</v>
      </c>
      <c r="F40" s="54" t="s">
        <v>344</v>
      </c>
      <c r="G40" s="111">
        <v>140</v>
      </c>
      <c r="H40" s="112">
        <v>10</v>
      </c>
      <c r="I40" s="112">
        <v>100</v>
      </c>
      <c r="J40" s="97"/>
      <c r="K40" s="97"/>
      <c r="M40" s="98"/>
      <c r="N40" s="98"/>
      <c r="O40" s="98"/>
      <c r="P40" s="97"/>
      <c r="Q40" s="97"/>
    </row>
    <row r="41" spans="1:17" x14ac:dyDescent="0.25">
      <c r="A41" s="53" t="s">
        <v>307</v>
      </c>
      <c r="B41" s="54" t="s">
        <v>75</v>
      </c>
      <c r="C41" s="54" t="s">
        <v>155</v>
      </c>
      <c r="D41" s="54" t="s">
        <v>147</v>
      </c>
      <c r="E41" s="54" t="s">
        <v>293</v>
      </c>
      <c r="F41" s="54" t="s">
        <v>294</v>
      </c>
      <c r="G41" s="111">
        <v>235</v>
      </c>
      <c r="H41" s="112">
        <v>235</v>
      </c>
      <c r="I41" s="112">
        <v>235</v>
      </c>
      <c r="J41" s="97"/>
      <c r="K41" s="97"/>
      <c r="M41" s="98"/>
      <c r="N41" s="98"/>
      <c r="O41" s="98"/>
      <c r="P41" s="97"/>
      <c r="Q41" s="97"/>
    </row>
    <row r="42" spans="1:17" ht="25.5" x14ac:dyDescent="0.25">
      <c r="A42" s="53" t="s">
        <v>177</v>
      </c>
      <c r="B42" s="54" t="s">
        <v>75</v>
      </c>
      <c r="C42" s="54" t="s">
        <v>155</v>
      </c>
      <c r="D42" s="54" t="s">
        <v>147</v>
      </c>
      <c r="E42" s="54" t="s">
        <v>295</v>
      </c>
      <c r="F42" s="54" t="s">
        <v>339</v>
      </c>
      <c r="G42" s="111">
        <v>0</v>
      </c>
      <c r="H42" s="112">
        <v>0</v>
      </c>
      <c r="I42" s="112">
        <v>0</v>
      </c>
      <c r="J42" s="97"/>
      <c r="K42" s="97"/>
      <c r="M42" s="98"/>
      <c r="N42" s="98"/>
      <c r="O42" s="98"/>
      <c r="P42" s="97"/>
      <c r="Q42" s="97"/>
    </row>
    <row r="43" spans="1:17" x14ac:dyDescent="0.25">
      <c r="A43" s="55" t="s">
        <v>144</v>
      </c>
      <c r="B43" s="56" t="s">
        <v>75</v>
      </c>
      <c r="C43" s="56" t="s">
        <v>145</v>
      </c>
      <c r="D43" s="56"/>
      <c r="E43" s="56"/>
      <c r="F43" s="56"/>
      <c r="G43" s="122">
        <f t="shared" ref="G43:I45" si="8">G44</f>
        <v>0</v>
      </c>
      <c r="H43" s="122">
        <f t="shared" si="8"/>
        <v>0</v>
      </c>
      <c r="I43" s="122">
        <f t="shared" si="8"/>
        <v>0</v>
      </c>
      <c r="J43" s="97"/>
      <c r="K43" s="97"/>
      <c r="M43" s="98"/>
      <c r="N43" s="98"/>
      <c r="O43" s="98"/>
      <c r="P43" s="97"/>
      <c r="Q43" s="97"/>
    </row>
    <row r="44" spans="1:17" x14ac:dyDescent="0.25">
      <c r="A44" s="53" t="s">
        <v>142</v>
      </c>
      <c r="B44" s="54" t="s">
        <v>75</v>
      </c>
      <c r="C44" s="54" t="s">
        <v>145</v>
      </c>
      <c r="D44" s="54" t="s">
        <v>143</v>
      </c>
      <c r="E44" s="54"/>
      <c r="F44" s="54"/>
      <c r="G44" s="111">
        <f t="shared" si="8"/>
        <v>0</v>
      </c>
      <c r="H44" s="111">
        <f t="shared" si="8"/>
        <v>0</v>
      </c>
      <c r="I44" s="111">
        <f t="shared" si="8"/>
        <v>0</v>
      </c>
      <c r="J44" s="97"/>
      <c r="K44" s="97"/>
      <c r="M44" s="98"/>
      <c r="N44" s="98"/>
      <c r="O44" s="98"/>
      <c r="P44" s="97"/>
      <c r="Q44" s="97"/>
    </row>
    <row r="45" spans="1:17" s="97" customFormat="1" x14ac:dyDescent="0.25">
      <c r="A45" s="53" t="s">
        <v>142</v>
      </c>
      <c r="B45" s="54" t="s">
        <v>75</v>
      </c>
      <c r="C45" s="54" t="s">
        <v>145</v>
      </c>
      <c r="D45" s="54" t="s">
        <v>143</v>
      </c>
      <c r="E45" s="54" t="s">
        <v>298</v>
      </c>
      <c r="F45" s="54"/>
      <c r="G45" s="111">
        <f t="shared" si="8"/>
        <v>0</v>
      </c>
      <c r="H45" s="111">
        <f t="shared" si="8"/>
        <v>0</v>
      </c>
      <c r="I45" s="111">
        <f t="shared" si="8"/>
        <v>0</v>
      </c>
      <c r="M45" s="98"/>
      <c r="N45" s="98"/>
      <c r="O45" s="98"/>
    </row>
    <row r="46" spans="1:17" x14ac:dyDescent="0.25">
      <c r="A46" s="53" t="s">
        <v>142</v>
      </c>
      <c r="B46" s="54" t="s">
        <v>75</v>
      </c>
      <c r="C46" s="54" t="s">
        <v>145</v>
      </c>
      <c r="D46" s="54" t="s">
        <v>143</v>
      </c>
      <c r="E46" s="54" t="s">
        <v>298</v>
      </c>
      <c r="F46" s="54"/>
      <c r="G46" s="111">
        <f>G47+G48+G49</f>
        <v>0</v>
      </c>
      <c r="H46" s="111">
        <f t="shared" ref="H46:I46" si="9">H47+H48+H49</f>
        <v>0</v>
      </c>
      <c r="I46" s="111">
        <f t="shared" si="9"/>
        <v>0</v>
      </c>
      <c r="J46" s="97"/>
      <c r="K46" s="97"/>
      <c r="M46" s="98"/>
      <c r="N46" s="98"/>
      <c r="O46" s="98"/>
      <c r="P46" s="97"/>
      <c r="Q46" s="97"/>
    </row>
    <row r="47" spans="1:17" ht="25.5" x14ac:dyDescent="0.25">
      <c r="A47" s="53" t="s">
        <v>297</v>
      </c>
      <c r="B47" s="54" t="s">
        <v>75</v>
      </c>
      <c r="C47" s="54" t="s">
        <v>145</v>
      </c>
      <c r="D47" s="54" t="s">
        <v>143</v>
      </c>
      <c r="E47" s="54" t="s">
        <v>298</v>
      </c>
      <c r="F47" s="54" t="s">
        <v>171</v>
      </c>
      <c r="G47" s="111">
        <v>0</v>
      </c>
      <c r="H47" s="112">
        <v>0</v>
      </c>
      <c r="I47" s="112">
        <v>0</v>
      </c>
      <c r="J47" s="97"/>
      <c r="K47" s="136"/>
      <c r="M47" s="98"/>
      <c r="N47" s="98"/>
      <c r="O47" s="98"/>
      <c r="P47" s="97"/>
      <c r="Q47" s="97"/>
    </row>
    <row r="48" spans="1:17" x14ac:dyDescent="0.25">
      <c r="A48" s="53" t="s">
        <v>307</v>
      </c>
      <c r="B48" s="54" t="s">
        <v>75</v>
      </c>
      <c r="C48" s="54" t="s">
        <v>145</v>
      </c>
      <c r="D48" s="54" t="s">
        <v>143</v>
      </c>
      <c r="E48" s="54" t="s">
        <v>298</v>
      </c>
      <c r="F48" s="54" t="s">
        <v>290</v>
      </c>
      <c r="G48" s="111">
        <v>0</v>
      </c>
      <c r="H48" s="112">
        <v>0</v>
      </c>
      <c r="I48" s="112">
        <v>0</v>
      </c>
      <c r="J48" s="97"/>
      <c r="K48" s="97"/>
      <c r="M48" s="98"/>
      <c r="N48" s="98"/>
      <c r="O48" s="98"/>
      <c r="P48" s="97"/>
      <c r="Q48" s="97"/>
    </row>
    <row r="49" spans="1:17" ht="25.5" x14ac:dyDescent="0.25">
      <c r="A49" s="53" t="s">
        <v>177</v>
      </c>
      <c r="B49" s="54" t="s">
        <v>75</v>
      </c>
      <c r="C49" s="54" t="s">
        <v>145</v>
      </c>
      <c r="D49" s="54" t="s">
        <v>143</v>
      </c>
      <c r="E49" s="54" t="s">
        <v>298</v>
      </c>
      <c r="F49" s="54" t="s">
        <v>339</v>
      </c>
      <c r="G49" s="111">
        <v>0</v>
      </c>
      <c r="H49" s="112">
        <v>0</v>
      </c>
      <c r="I49" s="112">
        <v>0</v>
      </c>
      <c r="J49" s="97"/>
      <c r="K49" s="97"/>
      <c r="M49" s="98"/>
      <c r="N49" s="98"/>
      <c r="O49" s="98"/>
      <c r="P49" s="97"/>
      <c r="Q49" s="97"/>
    </row>
    <row r="50" spans="1:17" ht="25.5" x14ac:dyDescent="0.25">
      <c r="A50" s="55" t="s">
        <v>267</v>
      </c>
      <c r="B50" s="56" t="s">
        <v>75</v>
      </c>
      <c r="C50" s="56" t="s">
        <v>268</v>
      </c>
      <c r="D50" s="54"/>
      <c r="E50" s="54"/>
      <c r="F50" s="54"/>
      <c r="G50" s="122">
        <f>G54+G51</f>
        <v>164.65</v>
      </c>
      <c r="H50" s="122">
        <f t="shared" ref="H50:I50" si="10">H54+H51</f>
        <v>180.5</v>
      </c>
      <c r="I50" s="122">
        <f t="shared" si="10"/>
        <v>140.5</v>
      </c>
      <c r="J50" s="97"/>
      <c r="K50" s="97"/>
      <c r="M50" s="98"/>
      <c r="N50" s="98"/>
      <c r="O50" s="98"/>
      <c r="P50" s="97"/>
      <c r="Q50" s="97"/>
    </row>
    <row r="51" spans="1:17" ht="38.25" x14ac:dyDescent="0.25">
      <c r="A51" s="53" t="s">
        <v>367</v>
      </c>
      <c r="B51" s="54" t="s">
        <v>75</v>
      </c>
      <c r="C51" s="54" t="s">
        <v>268</v>
      </c>
      <c r="D51" s="54" t="s">
        <v>368</v>
      </c>
      <c r="E51" s="54"/>
      <c r="F51" s="54"/>
      <c r="G51" s="111">
        <f>G52</f>
        <v>0.5</v>
      </c>
      <c r="H51" s="111">
        <f t="shared" ref="H51:I52" si="11">H52</f>
        <v>0.5</v>
      </c>
      <c r="I51" s="111">
        <f t="shared" si="11"/>
        <v>0.5</v>
      </c>
      <c r="J51" s="97"/>
      <c r="K51" s="97"/>
      <c r="M51" s="98"/>
      <c r="N51" s="98"/>
      <c r="O51" s="98"/>
      <c r="P51" s="97"/>
      <c r="Q51" s="97"/>
    </row>
    <row r="52" spans="1:17" ht="25.5" x14ac:dyDescent="0.25">
      <c r="A52" s="53" t="s">
        <v>167</v>
      </c>
      <c r="B52" s="54" t="s">
        <v>75</v>
      </c>
      <c r="C52" s="54" t="s">
        <v>268</v>
      </c>
      <c r="D52" s="54" t="s">
        <v>368</v>
      </c>
      <c r="E52" s="54" t="s">
        <v>372</v>
      </c>
      <c r="F52" s="54"/>
      <c r="G52" s="111">
        <f>G53</f>
        <v>0.5</v>
      </c>
      <c r="H52" s="111">
        <f t="shared" si="11"/>
        <v>0.5</v>
      </c>
      <c r="I52" s="111">
        <f t="shared" si="11"/>
        <v>0.5</v>
      </c>
      <c r="J52" s="97"/>
      <c r="K52" s="97"/>
      <c r="M52" s="98"/>
      <c r="N52" s="98"/>
      <c r="O52" s="98"/>
      <c r="P52" s="97"/>
      <c r="Q52" s="97"/>
    </row>
    <row r="53" spans="1:17" ht="51" x14ac:dyDescent="0.25">
      <c r="A53" s="137" t="s">
        <v>374</v>
      </c>
      <c r="B53" s="54" t="s">
        <v>75</v>
      </c>
      <c r="C53" s="54" t="s">
        <v>268</v>
      </c>
      <c r="D53" s="54" t="s">
        <v>368</v>
      </c>
      <c r="E53" s="54" t="s">
        <v>372</v>
      </c>
      <c r="F53" s="54" t="s">
        <v>339</v>
      </c>
      <c r="G53" s="111">
        <v>0.5</v>
      </c>
      <c r="H53" s="111">
        <v>0.5</v>
      </c>
      <c r="I53" s="111">
        <v>0.5</v>
      </c>
      <c r="J53" s="97"/>
      <c r="K53" s="97"/>
      <c r="M53" s="98"/>
      <c r="N53" s="98"/>
      <c r="O53" s="98"/>
      <c r="P53" s="97"/>
      <c r="Q53" s="97"/>
    </row>
    <row r="54" spans="1:17" x14ac:dyDescent="0.25">
      <c r="A54" s="171" t="s">
        <v>266</v>
      </c>
      <c r="B54" s="172" t="s">
        <v>75</v>
      </c>
      <c r="C54" s="172" t="s">
        <v>268</v>
      </c>
      <c r="D54" s="172" t="s">
        <v>269</v>
      </c>
      <c r="E54" s="172"/>
      <c r="F54" s="172"/>
      <c r="G54" s="173">
        <f>G55</f>
        <v>164.15</v>
      </c>
      <c r="H54" s="173">
        <f t="shared" ref="H54:I55" si="12">H55</f>
        <v>180</v>
      </c>
      <c r="I54" s="173">
        <f t="shared" si="12"/>
        <v>140</v>
      </c>
      <c r="J54" s="97"/>
      <c r="K54" s="97"/>
      <c r="M54" s="98"/>
      <c r="N54" s="98"/>
      <c r="O54" s="98"/>
      <c r="P54" s="97"/>
      <c r="Q54" s="97"/>
    </row>
    <row r="55" spans="1:17" ht="25.5" x14ac:dyDescent="0.25">
      <c r="A55" s="171" t="s">
        <v>167</v>
      </c>
      <c r="B55" s="172" t="s">
        <v>75</v>
      </c>
      <c r="C55" s="172" t="s">
        <v>268</v>
      </c>
      <c r="D55" s="172" t="s">
        <v>269</v>
      </c>
      <c r="E55" s="172" t="s">
        <v>299</v>
      </c>
      <c r="F55" s="172"/>
      <c r="G55" s="173">
        <f>G56</f>
        <v>164.15</v>
      </c>
      <c r="H55" s="173">
        <f t="shared" si="12"/>
        <v>180</v>
      </c>
      <c r="I55" s="173">
        <f t="shared" si="12"/>
        <v>140</v>
      </c>
      <c r="J55" s="97"/>
      <c r="K55" s="97"/>
      <c r="M55" s="98"/>
      <c r="N55" s="98"/>
      <c r="O55" s="98"/>
      <c r="P55" s="97"/>
      <c r="Q55" s="97"/>
    </row>
    <row r="56" spans="1:17" ht="38.25" x14ac:dyDescent="0.25">
      <c r="A56" s="174" t="s">
        <v>270</v>
      </c>
      <c r="B56" s="172" t="s">
        <v>75</v>
      </c>
      <c r="C56" s="172" t="s">
        <v>268</v>
      </c>
      <c r="D56" s="172" t="s">
        <v>269</v>
      </c>
      <c r="E56" s="172" t="s">
        <v>299</v>
      </c>
      <c r="F56" s="172" t="s">
        <v>339</v>
      </c>
      <c r="G56" s="173">
        <v>164.15</v>
      </c>
      <c r="H56" s="175">
        <v>180</v>
      </c>
      <c r="I56" s="175">
        <v>140</v>
      </c>
      <c r="J56" s="97"/>
      <c r="K56" s="97"/>
      <c r="M56" s="98"/>
      <c r="N56" s="98"/>
      <c r="O56" s="98"/>
      <c r="P56" s="97"/>
      <c r="Q56" s="97"/>
    </row>
    <row r="57" spans="1:17" x14ac:dyDescent="0.25">
      <c r="A57" s="176" t="s">
        <v>140</v>
      </c>
      <c r="B57" s="177" t="s">
        <v>75</v>
      </c>
      <c r="C57" s="177" t="s">
        <v>141</v>
      </c>
      <c r="D57" s="177"/>
      <c r="E57" s="177"/>
      <c r="F57" s="177"/>
      <c r="G57" s="178">
        <f>G58+G61</f>
        <v>360.74</v>
      </c>
      <c r="H57" s="178">
        <f t="shared" ref="H57:I57" si="13">H58+H61</f>
        <v>10</v>
      </c>
      <c r="I57" s="178">
        <f t="shared" si="13"/>
        <v>10</v>
      </c>
      <c r="J57" s="97"/>
      <c r="K57" s="97"/>
      <c r="M57" s="98"/>
      <c r="N57" s="98"/>
      <c r="O57" s="98"/>
      <c r="P57" s="97"/>
      <c r="Q57" s="97"/>
    </row>
    <row r="58" spans="1:17" x14ac:dyDescent="0.25">
      <c r="A58" s="171" t="s">
        <v>170</v>
      </c>
      <c r="B58" s="172" t="s">
        <v>75</v>
      </c>
      <c r="C58" s="172" t="s">
        <v>141</v>
      </c>
      <c r="D58" s="172" t="s">
        <v>139</v>
      </c>
      <c r="E58" s="172"/>
      <c r="F58" s="172"/>
      <c r="G58" s="173">
        <f t="shared" ref="G58:I59" si="14">G59</f>
        <v>350.74</v>
      </c>
      <c r="H58" s="173">
        <f t="shared" si="14"/>
        <v>0</v>
      </c>
      <c r="I58" s="173">
        <f t="shared" si="14"/>
        <v>0</v>
      </c>
      <c r="J58" s="97"/>
      <c r="K58" s="97"/>
      <c r="M58" s="98"/>
      <c r="N58" s="98"/>
      <c r="O58" s="98"/>
      <c r="P58" s="97"/>
      <c r="Q58" s="97"/>
    </row>
    <row r="59" spans="1:17" ht="25.5" x14ac:dyDescent="0.25">
      <c r="A59" s="171" t="s">
        <v>395</v>
      </c>
      <c r="B59" s="172" t="s">
        <v>75</v>
      </c>
      <c r="C59" s="172" t="s">
        <v>141</v>
      </c>
      <c r="D59" s="172" t="s">
        <v>139</v>
      </c>
      <c r="E59" s="172" t="s">
        <v>375</v>
      </c>
      <c r="F59" s="172"/>
      <c r="G59" s="173">
        <f>G60</f>
        <v>350.74</v>
      </c>
      <c r="H59" s="173">
        <f t="shared" si="14"/>
        <v>0</v>
      </c>
      <c r="I59" s="173">
        <f t="shared" si="14"/>
        <v>0</v>
      </c>
      <c r="J59" s="97"/>
      <c r="K59" s="97"/>
      <c r="M59" s="98"/>
      <c r="N59" s="98"/>
      <c r="O59" s="98"/>
      <c r="P59" s="97"/>
      <c r="Q59" s="97"/>
    </row>
    <row r="60" spans="1:17" ht="25.5" x14ac:dyDescent="0.25">
      <c r="A60" s="171" t="s">
        <v>165</v>
      </c>
      <c r="B60" s="172" t="s">
        <v>75</v>
      </c>
      <c r="C60" s="172" t="s">
        <v>141</v>
      </c>
      <c r="D60" s="172" t="s">
        <v>139</v>
      </c>
      <c r="E60" s="172" t="s">
        <v>375</v>
      </c>
      <c r="F60" s="172" t="s">
        <v>339</v>
      </c>
      <c r="G60" s="173">
        <v>350.74</v>
      </c>
      <c r="H60" s="175">
        <v>0</v>
      </c>
      <c r="I60" s="175">
        <v>0</v>
      </c>
      <c r="J60" s="97"/>
      <c r="K60" s="97"/>
      <c r="M60" s="98"/>
      <c r="N60" s="98"/>
      <c r="O60" s="98"/>
      <c r="P60" s="97"/>
      <c r="Q60" s="97"/>
    </row>
    <row r="61" spans="1:17" ht="15" customHeight="1" x14ac:dyDescent="0.25">
      <c r="A61" s="171" t="s">
        <v>449</v>
      </c>
      <c r="B61" s="172" t="s">
        <v>75</v>
      </c>
      <c r="C61" s="172" t="s">
        <v>141</v>
      </c>
      <c r="D61" s="172" t="s">
        <v>448</v>
      </c>
      <c r="E61" s="172"/>
      <c r="F61" s="172"/>
      <c r="G61" s="173">
        <f t="shared" ref="G61:I62" si="15">G62</f>
        <v>10</v>
      </c>
      <c r="H61" s="175">
        <f t="shared" si="15"/>
        <v>10</v>
      </c>
      <c r="I61" s="175">
        <f t="shared" si="15"/>
        <v>10</v>
      </c>
      <c r="J61" s="97"/>
      <c r="K61" s="97"/>
      <c r="M61" s="98"/>
      <c r="N61" s="98"/>
      <c r="O61" s="98"/>
      <c r="P61" s="97"/>
      <c r="Q61" s="97"/>
    </row>
    <row r="62" spans="1:17" ht="38.25" x14ac:dyDescent="0.25">
      <c r="A62" s="171" t="s">
        <v>450</v>
      </c>
      <c r="B62" s="172" t="s">
        <v>75</v>
      </c>
      <c r="C62" s="172" t="s">
        <v>141</v>
      </c>
      <c r="D62" s="172" t="s">
        <v>448</v>
      </c>
      <c r="E62" s="172" t="s">
        <v>447</v>
      </c>
      <c r="F62" s="172"/>
      <c r="G62" s="173">
        <f t="shared" si="15"/>
        <v>10</v>
      </c>
      <c r="H62" s="175">
        <f t="shared" si="15"/>
        <v>10</v>
      </c>
      <c r="I62" s="175">
        <f t="shared" si="15"/>
        <v>10</v>
      </c>
      <c r="J62" s="97"/>
      <c r="K62" s="97"/>
      <c r="M62" s="98"/>
      <c r="N62" s="98"/>
      <c r="O62" s="98"/>
      <c r="P62" s="97"/>
      <c r="Q62" s="97"/>
    </row>
    <row r="63" spans="1:17" ht="25.5" x14ac:dyDescent="0.25">
      <c r="A63" s="171" t="s">
        <v>165</v>
      </c>
      <c r="B63" s="172" t="s">
        <v>75</v>
      </c>
      <c r="C63" s="172" t="s">
        <v>141</v>
      </c>
      <c r="D63" s="172" t="s">
        <v>448</v>
      </c>
      <c r="E63" s="172" t="s">
        <v>447</v>
      </c>
      <c r="F63" s="172" t="s">
        <v>339</v>
      </c>
      <c r="G63" s="173">
        <v>10</v>
      </c>
      <c r="H63" s="175">
        <v>10</v>
      </c>
      <c r="I63" s="175">
        <v>10</v>
      </c>
      <c r="J63" s="97"/>
      <c r="K63" s="97"/>
      <c r="M63" s="98"/>
      <c r="N63" s="98"/>
      <c r="O63" s="98"/>
      <c r="P63" s="97"/>
      <c r="Q63" s="97"/>
    </row>
    <row r="64" spans="1:17" x14ac:dyDescent="0.25">
      <c r="A64" s="176" t="s">
        <v>136</v>
      </c>
      <c r="B64" s="177" t="s">
        <v>75</v>
      </c>
      <c r="C64" s="177" t="s">
        <v>137</v>
      </c>
      <c r="D64" s="177"/>
      <c r="E64" s="177"/>
      <c r="F64" s="177"/>
      <c r="G64" s="178">
        <f>G65+G68</f>
        <v>1204.5</v>
      </c>
      <c r="H64" s="178">
        <f t="shared" ref="H64:I64" si="16">H65+H68</f>
        <v>1275</v>
      </c>
      <c r="I64" s="178">
        <f t="shared" si="16"/>
        <v>1290</v>
      </c>
      <c r="J64" s="97"/>
      <c r="K64" s="97"/>
      <c r="M64" s="98"/>
      <c r="N64" s="98"/>
      <c r="O64" s="98"/>
      <c r="P64" s="97"/>
      <c r="Q64" s="97"/>
    </row>
    <row r="65" spans="1:17" x14ac:dyDescent="0.25">
      <c r="A65" s="171" t="s">
        <v>376</v>
      </c>
      <c r="B65" s="172" t="s">
        <v>75</v>
      </c>
      <c r="C65" s="172" t="s">
        <v>137</v>
      </c>
      <c r="D65" s="172" t="s">
        <v>369</v>
      </c>
      <c r="E65" s="177"/>
      <c r="F65" s="177"/>
      <c r="G65" s="173">
        <f>G66</f>
        <v>25</v>
      </c>
      <c r="H65" s="173">
        <f t="shared" ref="H65:I65" si="17">H66</f>
        <v>40</v>
      </c>
      <c r="I65" s="173">
        <f t="shared" si="17"/>
        <v>40</v>
      </c>
      <c r="J65" s="97"/>
      <c r="K65" s="97"/>
      <c r="M65" s="98"/>
      <c r="N65" s="98"/>
      <c r="O65" s="98"/>
      <c r="P65" s="97"/>
      <c r="Q65" s="97"/>
    </row>
    <row r="66" spans="1:17" ht="38.25" x14ac:dyDescent="0.25">
      <c r="A66" s="171" t="s">
        <v>362</v>
      </c>
      <c r="B66" s="172" t="s">
        <v>75</v>
      </c>
      <c r="C66" s="172" t="s">
        <v>137</v>
      </c>
      <c r="D66" s="172" t="s">
        <v>369</v>
      </c>
      <c r="E66" s="172" t="s">
        <v>377</v>
      </c>
      <c r="F66" s="177"/>
      <c r="G66" s="173">
        <f>G67</f>
        <v>25</v>
      </c>
      <c r="H66" s="173">
        <f>H67</f>
        <v>40</v>
      </c>
      <c r="I66" s="173">
        <f>I67</f>
        <v>40</v>
      </c>
      <c r="J66" s="97"/>
      <c r="K66" s="97"/>
      <c r="M66" s="98"/>
      <c r="N66" s="98"/>
      <c r="O66" s="98"/>
      <c r="P66" s="97"/>
      <c r="Q66" s="97"/>
    </row>
    <row r="67" spans="1:17" ht="25.5" x14ac:dyDescent="0.25">
      <c r="A67" s="171" t="s">
        <v>165</v>
      </c>
      <c r="B67" s="172" t="s">
        <v>75</v>
      </c>
      <c r="C67" s="172" t="s">
        <v>137</v>
      </c>
      <c r="D67" s="172" t="s">
        <v>369</v>
      </c>
      <c r="E67" s="172" t="s">
        <v>377</v>
      </c>
      <c r="F67" s="172" t="s">
        <v>339</v>
      </c>
      <c r="G67" s="173">
        <v>25</v>
      </c>
      <c r="H67" s="173">
        <v>40</v>
      </c>
      <c r="I67" s="173">
        <v>40</v>
      </c>
      <c r="J67" s="97"/>
      <c r="K67" s="97"/>
      <c r="M67" s="98"/>
      <c r="N67" s="98"/>
      <c r="O67" s="98"/>
      <c r="P67" s="97"/>
      <c r="Q67" s="97"/>
    </row>
    <row r="68" spans="1:17" x14ac:dyDescent="0.25">
      <c r="A68" s="171" t="s">
        <v>134</v>
      </c>
      <c r="B68" s="172" t="s">
        <v>75</v>
      </c>
      <c r="C68" s="172" t="s">
        <v>137</v>
      </c>
      <c r="D68" s="172" t="s">
        <v>135</v>
      </c>
      <c r="E68" s="172"/>
      <c r="F68" s="172"/>
      <c r="G68" s="173">
        <f>G69+G71+G73+G75+G77+G79</f>
        <v>1179.5</v>
      </c>
      <c r="H68" s="173">
        <f t="shared" ref="H68:I68" si="18">H69+H71+H73+H75+H77+H79</f>
        <v>1235</v>
      </c>
      <c r="I68" s="173">
        <f t="shared" si="18"/>
        <v>1250</v>
      </c>
      <c r="J68" s="97"/>
      <c r="K68" s="97"/>
      <c r="M68" s="98"/>
      <c r="N68" s="98"/>
      <c r="O68" s="98"/>
      <c r="P68" s="97"/>
      <c r="Q68" s="97"/>
    </row>
    <row r="69" spans="1:17" ht="45" x14ac:dyDescent="0.25">
      <c r="A69" s="179" t="s">
        <v>378</v>
      </c>
      <c r="B69" s="172" t="s">
        <v>75</v>
      </c>
      <c r="C69" s="172" t="s">
        <v>137</v>
      </c>
      <c r="D69" s="172" t="s">
        <v>135</v>
      </c>
      <c r="E69" s="180" t="s">
        <v>302</v>
      </c>
      <c r="F69" s="172"/>
      <c r="G69" s="173">
        <f>G70</f>
        <v>285</v>
      </c>
      <c r="H69" s="173">
        <f t="shared" ref="H69:I77" si="19">H70</f>
        <v>285</v>
      </c>
      <c r="I69" s="173">
        <f t="shared" si="19"/>
        <v>285</v>
      </c>
      <c r="J69" s="97"/>
      <c r="K69" s="97"/>
      <c r="M69" s="98"/>
      <c r="N69" s="98"/>
      <c r="O69" s="98"/>
      <c r="P69" s="97"/>
      <c r="Q69" s="97"/>
    </row>
    <row r="70" spans="1:17" ht="25.5" x14ac:dyDescent="0.25">
      <c r="A70" s="171" t="s">
        <v>165</v>
      </c>
      <c r="B70" s="172" t="s">
        <v>75</v>
      </c>
      <c r="C70" s="172" t="s">
        <v>137</v>
      </c>
      <c r="D70" s="172" t="s">
        <v>135</v>
      </c>
      <c r="E70" s="180" t="s">
        <v>302</v>
      </c>
      <c r="F70" s="172" t="s">
        <v>339</v>
      </c>
      <c r="G70" s="173">
        <v>285</v>
      </c>
      <c r="H70" s="175">
        <v>285</v>
      </c>
      <c r="I70" s="175">
        <v>285</v>
      </c>
      <c r="J70" s="97"/>
      <c r="K70" s="97"/>
      <c r="M70" s="98"/>
      <c r="N70" s="98"/>
      <c r="O70" s="98"/>
      <c r="P70" s="97"/>
      <c r="Q70" s="97"/>
    </row>
    <row r="71" spans="1:17" ht="38.25" x14ac:dyDescent="0.25">
      <c r="A71" s="174" t="s">
        <v>363</v>
      </c>
      <c r="B71" s="172" t="s">
        <v>75</v>
      </c>
      <c r="C71" s="172" t="s">
        <v>137</v>
      </c>
      <c r="D71" s="172" t="s">
        <v>135</v>
      </c>
      <c r="E71" s="172" t="s">
        <v>303</v>
      </c>
      <c r="F71" s="172"/>
      <c r="G71" s="173">
        <f>G72</f>
        <v>32.5</v>
      </c>
      <c r="H71" s="173">
        <f t="shared" ref="H71:I75" si="20">H72</f>
        <v>30</v>
      </c>
      <c r="I71" s="173">
        <f t="shared" si="20"/>
        <v>30</v>
      </c>
      <c r="J71" s="97"/>
      <c r="K71" s="97"/>
      <c r="M71" s="98"/>
      <c r="N71" s="98"/>
      <c r="O71" s="98"/>
      <c r="P71" s="97"/>
      <c r="Q71" s="97"/>
    </row>
    <row r="72" spans="1:17" ht="25.5" x14ac:dyDescent="0.25">
      <c r="A72" s="171" t="s">
        <v>165</v>
      </c>
      <c r="B72" s="172" t="s">
        <v>75</v>
      </c>
      <c r="C72" s="172" t="s">
        <v>137</v>
      </c>
      <c r="D72" s="172" t="s">
        <v>135</v>
      </c>
      <c r="E72" s="172" t="s">
        <v>303</v>
      </c>
      <c r="F72" s="172" t="s">
        <v>339</v>
      </c>
      <c r="G72" s="173">
        <v>32.5</v>
      </c>
      <c r="H72" s="175">
        <v>30</v>
      </c>
      <c r="I72" s="175">
        <v>30</v>
      </c>
      <c r="J72" s="97"/>
      <c r="K72" s="97"/>
      <c r="M72" s="98"/>
      <c r="N72" s="98"/>
      <c r="O72" s="98"/>
      <c r="P72" s="97"/>
      <c r="Q72" s="97"/>
    </row>
    <row r="73" spans="1:17" ht="45" x14ac:dyDescent="0.25">
      <c r="A73" s="179" t="s">
        <v>379</v>
      </c>
      <c r="B73" s="172" t="s">
        <v>75</v>
      </c>
      <c r="C73" s="172" t="s">
        <v>137</v>
      </c>
      <c r="D73" s="172" t="s">
        <v>135</v>
      </c>
      <c r="E73" s="172" t="s">
        <v>380</v>
      </c>
      <c r="F73" s="172"/>
      <c r="G73" s="173">
        <f>G74</f>
        <v>232</v>
      </c>
      <c r="H73" s="173">
        <f t="shared" si="20"/>
        <v>270</v>
      </c>
      <c r="I73" s="173">
        <f t="shared" si="20"/>
        <v>270</v>
      </c>
      <c r="J73" s="97"/>
      <c r="K73" s="97"/>
      <c r="M73" s="98"/>
      <c r="N73" s="98"/>
      <c r="O73" s="98"/>
      <c r="P73" s="97"/>
      <c r="Q73" s="97"/>
    </row>
    <row r="74" spans="1:17" s="97" customFormat="1" ht="25.5" x14ac:dyDescent="0.25">
      <c r="A74" s="171" t="s">
        <v>165</v>
      </c>
      <c r="B74" s="172" t="s">
        <v>75</v>
      </c>
      <c r="C74" s="172" t="s">
        <v>137</v>
      </c>
      <c r="D74" s="172" t="s">
        <v>135</v>
      </c>
      <c r="E74" s="172" t="s">
        <v>380</v>
      </c>
      <c r="F74" s="172" t="s">
        <v>339</v>
      </c>
      <c r="G74" s="173">
        <v>232</v>
      </c>
      <c r="H74" s="175">
        <v>270</v>
      </c>
      <c r="I74" s="175">
        <v>270</v>
      </c>
      <c r="M74" s="98"/>
      <c r="N74" s="98"/>
      <c r="O74" s="98"/>
    </row>
    <row r="75" spans="1:17" s="97" customFormat="1" ht="60" x14ac:dyDescent="0.25">
      <c r="A75" s="179" t="s">
        <v>381</v>
      </c>
      <c r="B75" s="172" t="s">
        <v>75</v>
      </c>
      <c r="C75" s="172" t="s">
        <v>137</v>
      </c>
      <c r="D75" s="172" t="s">
        <v>135</v>
      </c>
      <c r="E75" s="172" t="s">
        <v>384</v>
      </c>
      <c r="F75" s="172"/>
      <c r="G75" s="173">
        <f>G76</f>
        <v>360</v>
      </c>
      <c r="H75" s="173">
        <f t="shared" si="20"/>
        <v>360</v>
      </c>
      <c r="I75" s="173">
        <f t="shared" si="20"/>
        <v>360</v>
      </c>
      <c r="M75" s="98"/>
      <c r="N75" s="98"/>
      <c r="O75" s="98"/>
    </row>
    <row r="76" spans="1:17" s="97" customFormat="1" ht="25.5" x14ac:dyDescent="0.25">
      <c r="A76" s="171" t="s">
        <v>165</v>
      </c>
      <c r="B76" s="172" t="s">
        <v>75</v>
      </c>
      <c r="C76" s="172" t="s">
        <v>137</v>
      </c>
      <c r="D76" s="172" t="s">
        <v>135</v>
      </c>
      <c r="E76" s="172" t="s">
        <v>384</v>
      </c>
      <c r="F76" s="172" t="s">
        <v>339</v>
      </c>
      <c r="G76" s="173">
        <v>360</v>
      </c>
      <c r="H76" s="175">
        <v>360</v>
      </c>
      <c r="I76" s="175">
        <v>360</v>
      </c>
      <c r="M76" s="98"/>
      <c r="N76" s="98"/>
      <c r="O76" s="98"/>
    </row>
    <row r="77" spans="1:17" s="97" customFormat="1" x14ac:dyDescent="0.25">
      <c r="A77" s="171" t="s">
        <v>169</v>
      </c>
      <c r="B77" s="172" t="s">
        <v>75</v>
      </c>
      <c r="C77" s="172" t="s">
        <v>137</v>
      </c>
      <c r="D77" s="172" t="s">
        <v>135</v>
      </c>
      <c r="E77" s="172" t="s">
        <v>300</v>
      </c>
      <c r="F77" s="172"/>
      <c r="G77" s="173">
        <f>G78</f>
        <v>270</v>
      </c>
      <c r="H77" s="173">
        <f t="shared" si="19"/>
        <v>290</v>
      </c>
      <c r="I77" s="173">
        <f t="shared" si="19"/>
        <v>305</v>
      </c>
      <c r="M77" s="98"/>
      <c r="N77" s="98"/>
      <c r="O77" s="98"/>
    </row>
    <row r="78" spans="1:17" s="97" customFormat="1" ht="25.5" x14ac:dyDescent="0.25">
      <c r="A78" s="171" t="s">
        <v>165</v>
      </c>
      <c r="B78" s="172" t="s">
        <v>75</v>
      </c>
      <c r="C78" s="172" t="s">
        <v>137</v>
      </c>
      <c r="D78" s="172" t="s">
        <v>135</v>
      </c>
      <c r="E78" s="172" t="s">
        <v>300</v>
      </c>
      <c r="F78" s="172" t="s">
        <v>339</v>
      </c>
      <c r="G78" s="173">
        <v>270</v>
      </c>
      <c r="H78" s="175">
        <v>290</v>
      </c>
      <c r="I78" s="175">
        <v>305</v>
      </c>
      <c r="L78" s="98"/>
      <c r="M78" s="98"/>
      <c r="N78" s="98"/>
      <c r="O78" s="98"/>
    </row>
    <row r="79" spans="1:17" s="97" customFormat="1" hidden="1" x14ac:dyDescent="0.25">
      <c r="A79" s="171" t="s">
        <v>168</v>
      </c>
      <c r="B79" s="172" t="s">
        <v>75</v>
      </c>
      <c r="C79" s="172" t="s">
        <v>137</v>
      </c>
      <c r="D79" s="172" t="s">
        <v>135</v>
      </c>
      <c r="E79" s="172" t="s">
        <v>301</v>
      </c>
      <c r="F79" s="172"/>
      <c r="G79" s="173">
        <f>G80</f>
        <v>0</v>
      </c>
      <c r="H79" s="173">
        <f t="shared" ref="H79:I79" si="21">H80</f>
        <v>0</v>
      </c>
      <c r="I79" s="173">
        <f t="shared" si="21"/>
        <v>0</v>
      </c>
      <c r="M79" s="98"/>
      <c r="N79" s="98"/>
      <c r="O79" s="98"/>
    </row>
    <row r="80" spans="1:17" s="97" customFormat="1" ht="25.5" hidden="1" x14ac:dyDescent="0.25">
      <c r="A80" s="171" t="s">
        <v>165</v>
      </c>
      <c r="B80" s="172" t="s">
        <v>75</v>
      </c>
      <c r="C80" s="172" t="s">
        <v>137</v>
      </c>
      <c r="D80" s="172" t="s">
        <v>135</v>
      </c>
      <c r="E80" s="172" t="s">
        <v>301</v>
      </c>
      <c r="F80" s="172" t="s">
        <v>339</v>
      </c>
      <c r="G80" s="173">
        <v>0</v>
      </c>
      <c r="H80" s="175">
        <v>0</v>
      </c>
      <c r="I80" s="175">
        <v>0</v>
      </c>
      <c r="M80" s="98"/>
      <c r="N80" s="98"/>
      <c r="O80" s="98"/>
    </row>
    <row r="81" spans="1:17" s="97" customFormat="1" x14ac:dyDescent="0.25">
      <c r="A81" s="181" t="s">
        <v>271</v>
      </c>
      <c r="B81" s="181" t="s">
        <v>75</v>
      </c>
      <c r="C81" s="181" t="s">
        <v>133</v>
      </c>
      <c r="D81" s="181"/>
      <c r="E81" s="181"/>
      <c r="F81" s="181"/>
      <c r="G81" s="178">
        <f>G82</f>
        <v>50</v>
      </c>
      <c r="H81" s="178">
        <f t="shared" ref="H81:I82" si="22">H82</f>
        <v>100</v>
      </c>
      <c r="I81" s="178">
        <f t="shared" si="22"/>
        <v>100</v>
      </c>
      <c r="M81" s="98"/>
      <c r="N81" s="98"/>
      <c r="O81" s="98"/>
    </row>
    <row r="82" spans="1:17" s="97" customFormat="1" x14ac:dyDescent="0.25">
      <c r="A82" s="182" t="s">
        <v>272</v>
      </c>
      <c r="B82" s="182" t="s">
        <v>75</v>
      </c>
      <c r="C82" s="182" t="s">
        <v>133</v>
      </c>
      <c r="D82" s="182" t="s">
        <v>132</v>
      </c>
      <c r="E82" s="182"/>
      <c r="F82" s="182"/>
      <c r="G82" s="173">
        <f>G83</f>
        <v>50</v>
      </c>
      <c r="H82" s="173">
        <f t="shared" si="22"/>
        <v>100</v>
      </c>
      <c r="I82" s="173">
        <f t="shared" si="22"/>
        <v>100</v>
      </c>
      <c r="M82" s="98"/>
      <c r="N82" s="98"/>
      <c r="O82" s="98"/>
    </row>
    <row r="83" spans="1:17" s="97" customFormat="1" x14ac:dyDescent="0.25">
      <c r="A83" s="171" t="s">
        <v>273</v>
      </c>
      <c r="B83" s="182" t="s">
        <v>75</v>
      </c>
      <c r="C83" s="182" t="s">
        <v>133</v>
      </c>
      <c r="D83" s="182" t="s">
        <v>132</v>
      </c>
      <c r="E83" s="182" t="s">
        <v>305</v>
      </c>
      <c r="F83" s="182"/>
      <c r="G83" s="173">
        <f>G85</f>
        <v>50</v>
      </c>
      <c r="H83" s="173">
        <f t="shared" ref="H83:I83" si="23">H85</f>
        <v>100</v>
      </c>
      <c r="I83" s="173">
        <f t="shared" si="23"/>
        <v>100</v>
      </c>
      <c r="M83" s="98"/>
      <c r="N83" s="98"/>
      <c r="O83" s="98"/>
    </row>
    <row r="84" spans="1:17" s="97" customFormat="1" ht="25.5" x14ac:dyDescent="0.25">
      <c r="A84" s="171" t="s">
        <v>364</v>
      </c>
      <c r="B84" s="182" t="s">
        <v>75</v>
      </c>
      <c r="C84" s="182" t="s">
        <v>133</v>
      </c>
      <c r="D84" s="182" t="s">
        <v>132</v>
      </c>
      <c r="E84" s="182" t="s">
        <v>305</v>
      </c>
      <c r="F84" s="182"/>
      <c r="G84" s="173">
        <f>G85</f>
        <v>50</v>
      </c>
      <c r="H84" s="173">
        <f t="shared" ref="H84:I85" si="24">H85</f>
        <v>100</v>
      </c>
      <c r="I84" s="173">
        <f t="shared" si="24"/>
        <v>100</v>
      </c>
      <c r="M84" s="98"/>
      <c r="N84" s="98"/>
      <c r="O84" s="98"/>
    </row>
    <row r="85" spans="1:17" s="97" customFormat="1" ht="25.5" x14ac:dyDescent="0.25">
      <c r="A85" s="171" t="s">
        <v>166</v>
      </c>
      <c r="B85" s="182" t="s">
        <v>75</v>
      </c>
      <c r="C85" s="182" t="s">
        <v>133</v>
      </c>
      <c r="D85" s="182" t="s">
        <v>132</v>
      </c>
      <c r="E85" s="182" t="s">
        <v>305</v>
      </c>
      <c r="F85" s="182"/>
      <c r="G85" s="173">
        <f>G86</f>
        <v>50</v>
      </c>
      <c r="H85" s="173">
        <f t="shared" si="24"/>
        <v>100</v>
      </c>
      <c r="I85" s="173">
        <f t="shared" si="24"/>
        <v>100</v>
      </c>
      <c r="M85" s="98"/>
      <c r="N85" s="98"/>
      <c r="O85" s="98"/>
    </row>
    <row r="86" spans="1:17" s="97" customFormat="1" ht="25.5" x14ac:dyDescent="0.25">
      <c r="A86" s="171" t="s">
        <v>165</v>
      </c>
      <c r="B86" s="182" t="s">
        <v>75</v>
      </c>
      <c r="C86" s="182" t="s">
        <v>133</v>
      </c>
      <c r="D86" s="182" t="s">
        <v>132</v>
      </c>
      <c r="E86" s="182" t="s">
        <v>305</v>
      </c>
      <c r="F86" s="182" t="s">
        <v>339</v>
      </c>
      <c r="G86" s="173">
        <v>50</v>
      </c>
      <c r="H86" s="175">
        <v>100</v>
      </c>
      <c r="I86" s="175">
        <v>100</v>
      </c>
      <c r="M86" s="98"/>
      <c r="N86" s="98"/>
      <c r="O86" s="98"/>
    </row>
    <row r="87" spans="1:17" s="97" customFormat="1" ht="38.25" x14ac:dyDescent="0.25">
      <c r="A87" s="176" t="s">
        <v>129</v>
      </c>
      <c r="B87" s="181" t="s">
        <v>75</v>
      </c>
      <c r="C87" s="181" t="s">
        <v>130</v>
      </c>
      <c r="D87" s="181"/>
      <c r="E87" s="181"/>
      <c r="F87" s="181"/>
      <c r="G87" s="178">
        <f t="shared" ref="G87:I89" si="25">G88</f>
        <v>12</v>
      </c>
      <c r="H87" s="178">
        <f t="shared" si="25"/>
        <v>12</v>
      </c>
      <c r="I87" s="178">
        <f t="shared" si="25"/>
        <v>12</v>
      </c>
      <c r="M87" s="98"/>
      <c r="N87" s="98"/>
      <c r="O87" s="98"/>
    </row>
    <row r="88" spans="1:17" s="97" customFormat="1" ht="25.5" x14ac:dyDescent="0.25">
      <c r="A88" s="171" t="s">
        <v>127</v>
      </c>
      <c r="B88" s="182" t="s">
        <v>75</v>
      </c>
      <c r="C88" s="182" t="s">
        <v>130</v>
      </c>
      <c r="D88" s="182" t="s">
        <v>128</v>
      </c>
      <c r="E88" s="182"/>
      <c r="F88" s="182"/>
      <c r="G88" s="173">
        <f>G89</f>
        <v>12</v>
      </c>
      <c r="H88" s="173">
        <f>H89</f>
        <v>12</v>
      </c>
      <c r="I88" s="173">
        <f>I89</f>
        <v>12</v>
      </c>
      <c r="M88" s="98"/>
      <c r="N88" s="98"/>
      <c r="O88" s="98"/>
    </row>
    <row r="89" spans="1:17" s="97" customFormat="1" x14ac:dyDescent="0.25">
      <c r="A89" s="171" t="s">
        <v>162</v>
      </c>
      <c r="B89" s="183" t="s">
        <v>75</v>
      </c>
      <c r="C89" s="183">
        <v>1400</v>
      </c>
      <c r="D89" s="183">
        <v>1403</v>
      </c>
      <c r="E89" s="182" t="s">
        <v>306</v>
      </c>
      <c r="F89" s="183"/>
      <c r="G89" s="173">
        <f t="shared" si="25"/>
        <v>12</v>
      </c>
      <c r="H89" s="173">
        <f t="shared" si="25"/>
        <v>12</v>
      </c>
      <c r="I89" s="173">
        <f t="shared" si="25"/>
        <v>12</v>
      </c>
      <c r="M89" s="98"/>
      <c r="N89" s="98"/>
      <c r="O89" s="98"/>
    </row>
    <row r="90" spans="1:17" s="97" customFormat="1" x14ac:dyDescent="0.25">
      <c r="A90" s="184" t="s">
        <v>161</v>
      </c>
      <c r="B90" s="183" t="s">
        <v>75</v>
      </c>
      <c r="C90" s="183" t="s">
        <v>130</v>
      </c>
      <c r="D90" s="183" t="s">
        <v>128</v>
      </c>
      <c r="E90" s="182" t="s">
        <v>306</v>
      </c>
      <c r="F90" s="183">
        <v>540</v>
      </c>
      <c r="G90" s="173">
        <v>12</v>
      </c>
      <c r="H90" s="175">
        <v>12</v>
      </c>
      <c r="I90" s="175">
        <v>12</v>
      </c>
      <c r="M90" s="98"/>
      <c r="N90" s="98"/>
      <c r="O90" s="98"/>
    </row>
    <row r="91" spans="1:17" x14ac:dyDescent="0.25">
      <c r="A91" s="19"/>
      <c r="B91" s="19"/>
      <c r="C91" s="19"/>
      <c r="D91" s="19"/>
      <c r="E91" s="19"/>
      <c r="F91" s="19"/>
      <c r="G91" s="19"/>
      <c r="M91" s="97"/>
      <c r="N91" s="97"/>
      <c r="O91" s="97"/>
      <c r="P91" s="97"/>
      <c r="Q91" s="97"/>
    </row>
    <row r="92" spans="1:17" x14ac:dyDescent="0.25">
      <c r="A92" s="19"/>
      <c r="B92" s="19"/>
      <c r="C92" s="19"/>
      <c r="D92" s="19"/>
      <c r="E92" s="19"/>
      <c r="F92" s="19"/>
      <c r="G92" s="19"/>
      <c r="M92" s="97"/>
      <c r="N92" s="97"/>
      <c r="O92" s="97"/>
      <c r="P92" s="97"/>
      <c r="Q92" s="97"/>
    </row>
    <row r="93" spans="1:17" x14ac:dyDescent="0.25">
      <c r="A93" s="19"/>
      <c r="B93" s="19"/>
      <c r="C93" s="19"/>
      <c r="D93" s="19"/>
      <c r="E93" s="19"/>
      <c r="F93" s="19"/>
      <c r="G93" s="19"/>
      <c r="M93" s="97"/>
      <c r="N93" s="97"/>
      <c r="O93" s="97"/>
      <c r="P93" s="97"/>
      <c r="Q93" s="97"/>
    </row>
    <row r="94" spans="1:17" x14ac:dyDescent="0.25">
      <c r="A94" s="19"/>
      <c r="B94" s="19"/>
      <c r="C94" s="19"/>
      <c r="D94" s="19"/>
      <c r="E94" s="19"/>
      <c r="F94" s="19"/>
      <c r="G94" s="19"/>
      <c r="M94" s="97"/>
      <c r="N94" s="97"/>
      <c r="O94" s="97"/>
      <c r="P94" s="97"/>
      <c r="Q94" s="97"/>
    </row>
    <row r="95" spans="1:17" x14ac:dyDescent="0.25">
      <c r="A95" s="19"/>
      <c r="B95" s="19"/>
      <c r="C95" s="19"/>
      <c r="D95" s="19"/>
      <c r="E95" s="19"/>
      <c r="F95" s="19"/>
      <c r="G95" s="19"/>
      <c r="M95" s="97"/>
      <c r="N95" s="97"/>
      <c r="O95" s="97"/>
      <c r="P95" s="97"/>
      <c r="Q95" s="97"/>
    </row>
    <row r="96" spans="1:17" x14ac:dyDescent="0.25">
      <c r="A96" s="19"/>
      <c r="B96" s="19"/>
      <c r="C96" s="19"/>
      <c r="D96" s="19"/>
      <c r="E96" s="19"/>
      <c r="F96" s="19"/>
      <c r="G96" s="19"/>
      <c r="M96" s="97"/>
      <c r="N96" s="97"/>
      <c r="O96" s="97"/>
      <c r="P96" s="97"/>
      <c r="Q96" s="97"/>
    </row>
    <row r="97" spans="1:17" x14ac:dyDescent="0.25">
      <c r="A97" s="19"/>
      <c r="B97" s="19"/>
      <c r="C97" s="19"/>
      <c r="D97" s="19"/>
      <c r="E97" s="19"/>
      <c r="F97" s="19"/>
      <c r="G97" s="19"/>
      <c r="M97" s="97"/>
      <c r="N97" s="97"/>
      <c r="O97" s="97"/>
      <c r="P97" s="97"/>
      <c r="Q97" s="97"/>
    </row>
    <row r="98" spans="1:17" x14ac:dyDescent="0.25">
      <c r="A98" s="19"/>
      <c r="B98" s="19"/>
      <c r="C98" s="19"/>
      <c r="D98" s="19"/>
      <c r="E98" s="19"/>
      <c r="F98" s="19"/>
      <c r="G98" s="19"/>
      <c r="M98" s="97"/>
      <c r="N98" s="97"/>
      <c r="O98" s="97"/>
      <c r="P98" s="97"/>
      <c r="Q98" s="97"/>
    </row>
    <row r="99" spans="1:17" x14ac:dyDescent="0.25">
      <c r="A99" s="19"/>
      <c r="B99" s="19"/>
      <c r="C99" s="19"/>
      <c r="D99" s="19"/>
      <c r="E99" s="19"/>
      <c r="F99" s="19"/>
      <c r="G99" s="19"/>
      <c r="M99" s="97"/>
      <c r="N99" s="97"/>
      <c r="O99" s="97"/>
      <c r="P99" s="97"/>
      <c r="Q99" s="97"/>
    </row>
    <row r="100" spans="1:17" x14ac:dyDescent="0.25">
      <c r="A100" s="19"/>
      <c r="B100" s="19"/>
      <c r="C100" s="19"/>
      <c r="D100" s="19"/>
      <c r="E100" s="19"/>
      <c r="F100" s="19"/>
      <c r="G100" s="19"/>
      <c r="M100" s="97"/>
      <c r="N100" s="97"/>
      <c r="O100" s="97"/>
      <c r="P100" s="97"/>
      <c r="Q100" s="97"/>
    </row>
    <row r="101" spans="1:17" x14ac:dyDescent="0.25">
      <c r="A101" s="19"/>
      <c r="B101" s="19"/>
      <c r="C101" s="19"/>
      <c r="D101" s="19"/>
      <c r="E101" s="19"/>
      <c r="F101" s="19"/>
      <c r="G101" s="19"/>
      <c r="M101" s="97"/>
      <c r="N101" s="97"/>
      <c r="O101" s="97"/>
      <c r="P101" s="97"/>
      <c r="Q101" s="97"/>
    </row>
    <row r="102" spans="1:17" x14ac:dyDescent="0.25">
      <c r="A102" s="21"/>
      <c r="B102" s="21"/>
      <c r="C102" s="21"/>
      <c r="D102" s="21"/>
      <c r="E102" s="21"/>
      <c r="F102" s="21"/>
      <c r="G102" s="21"/>
      <c r="M102" s="97"/>
      <c r="N102" s="97"/>
      <c r="O102" s="97"/>
      <c r="P102" s="97"/>
      <c r="Q102" s="97"/>
    </row>
    <row r="103" spans="1:17" x14ac:dyDescent="0.25">
      <c r="A103" s="21"/>
      <c r="B103" s="21"/>
      <c r="C103" s="21"/>
      <c r="D103" s="21"/>
      <c r="E103" s="21"/>
      <c r="F103" s="21"/>
      <c r="G103" s="21"/>
      <c r="M103" s="97"/>
      <c r="N103" s="97"/>
      <c r="O103" s="97"/>
      <c r="P103" s="97"/>
      <c r="Q103" s="97"/>
    </row>
    <row r="104" spans="1:17" x14ac:dyDescent="0.25">
      <c r="A104" s="21"/>
      <c r="B104" s="21"/>
      <c r="C104" s="21"/>
      <c r="D104" s="21"/>
      <c r="E104" s="21"/>
      <c r="F104" s="21"/>
      <c r="G104" s="21"/>
      <c r="M104" s="97"/>
      <c r="N104" s="97"/>
      <c r="O104" s="97"/>
      <c r="P104" s="97"/>
      <c r="Q104" s="97"/>
    </row>
    <row r="105" spans="1:17" x14ac:dyDescent="0.25">
      <c r="A105" s="21"/>
      <c r="B105" s="21"/>
      <c r="C105" s="21"/>
      <c r="D105" s="21"/>
      <c r="E105" s="21"/>
      <c r="F105" s="21"/>
      <c r="G105" s="21"/>
      <c r="M105" s="97"/>
      <c r="N105" s="97"/>
      <c r="O105" s="97"/>
      <c r="P105" s="97"/>
      <c r="Q105" s="97"/>
    </row>
    <row r="106" spans="1:17" x14ac:dyDescent="0.25">
      <c r="A106" s="21"/>
      <c r="B106" s="21"/>
      <c r="C106" s="21"/>
      <c r="D106" s="21"/>
      <c r="E106" s="21"/>
      <c r="F106" s="21"/>
      <c r="G106" s="21"/>
      <c r="M106" s="97"/>
      <c r="N106" s="97"/>
      <c r="O106" s="97"/>
      <c r="P106" s="97"/>
      <c r="Q106" s="97"/>
    </row>
    <row r="107" spans="1:17" x14ac:dyDescent="0.25">
      <c r="A107" s="21"/>
      <c r="B107" s="21"/>
      <c r="C107" s="21"/>
      <c r="D107" s="21"/>
      <c r="E107" s="21"/>
      <c r="F107" s="21"/>
      <c r="G107" s="21"/>
      <c r="M107" s="97"/>
      <c r="N107" s="97"/>
      <c r="O107" s="97"/>
      <c r="P107" s="97"/>
      <c r="Q107" s="97"/>
    </row>
    <row r="108" spans="1:17" x14ac:dyDescent="0.25">
      <c r="A108" s="21"/>
      <c r="B108" s="21"/>
      <c r="C108" s="21"/>
      <c r="D108" s="21"/>
      <c r="E108" s="21"/>
      <c r="F108" s="21"/>
      <c r="G108" s="21"/>
      <c r="M108" s="97"/>
      <c r="N108" s="97"/>
      <c r="O108" s="97"/>
      <c r="P108" s="97"/>
      <c r="Q108" s="97"/>
    </row>
    <row r="109" spans="1:17" x14ac:dyDescent="0.25">
      <c r="A109" s="21"/>
      <c r="B109" s="21"/>
      <c r="C109" s="21"/>
      <c r="D109" s="21"/>
      <c r="E109" s="21"/>
      <c r="F109" s="21"/>
      <c r="G109" s="21"/>
      <c r="M109" s="97"/>
      <c r="N109" s="97"/>
      <c r="O109" s="97"/>
      <c r="P109" s="97"/>
      <c r="Q109" s="97"/>
    </row>
    <row r="110" spans="1:17" x14ac:dyDescent="0.25">
      <c r="A110" s="21"/>
      <c r="B110" s="21"/>
      <c r="C110" s="21"/>
      <c r="D110" s="21"/>
      <c r="E110" s="21"/>
      <c r="F110" s="21"/>
      <c r="G110" s="21"/>
      <c r="M110" s="97"/>
      <c r="N110" s="97"/>
      <c r="O110" s="97"/>
      <c r="P110" s="97"/>
      <c r="Q110" s="97"/>
    </row>
    <row r="111" spans="1:17" x14ac:dyDescent="0.25">
      <c r="A111" s="21"/>
      <c r="B111" s="21"/>
      <c r="C111" s="21"/>
      <c r="D111" s="21"/>
      <c r="E111" s="21"/>
      <c r="F111" s="21"/>
      <c r="G111" s="21"/>
      <c r="M111" s="97"/>
      <c r="N111" s="97"/>
      <c r="O111" s="97"/>
      <c r="P111" s="97"/>
      <c r="Q111" s="97"/>
    </row>
    <row r="112" spans="1:17" x14ac:dyDescent="0.25">
      <c r="A112" s="21"/>
      <c r="B112" s="21"/>
      <c r="C112" s="21"/>
      <c r="D112" s="21"/>
      <c r="E112" s="21"/>
      <c r="F112" s="21"/>
      <c r="G112" s="21"/>
      <c r="M112" s="97"/>
      <c r="N112" s="97"/>
      <c r="O112" s="97"/>
      <c r="P112" s="97"/>
      <c r="Q112" s="97"/>
    </row>
    <row r="113" spans="1:17" x14ac:dyDescent="0.25">
      <c r="A113" s="21"/>
      <c r="B113" s="21"/>
      <c r="C113" s="21"/>
      <c r="D113" s="21"/>
      <c r="E113" s="21"/>
      <c r="F113" s="21"/>
      <c r="G113" s="21"/>
      <c r="M113" s="97"/>
      <c r="N113" s="97"/>
      <c r="O113" s="97"/>
      <c r="P113" s="97"/>
      <c r="Q113" s="97"/>
    </row>
    <row r="114" spans="1:17" x14ac:dyDescent="0.25">
      <c r="A114" s="21"/>
      <c r="B114" s="21"/>
      <c r="C114" s="21"/>
      <c r="D114" s="21"/>
      <c r="E114" s="21"/>
      <c r="F114" s="21"/>
      <c r="G114" s="21"/>
      <c r="M114" s="97"/>
      <c r="N114" s="97"/>
      <c r="O114" s="97"/>
      <c r="P114" s="97"/>
      <c r="Q114" s="97"/>
    </row>
    <row r="115" spans="1:17" x14ac:dyDescent="0.25">
      <c r="A115" s="21"/>
      <c r="B115" s="21"/>
      <c r="C115" s="21"/>
      <c r="D115" s="21"/>
      <c r="E115" s="21"/>
      <c r="F115" s="21"/>
      <c r="G115" s="21"/>
      <c r="M115" s="97"/>
      <c r="N115" s="97"/>
      <c r="O115" s="97"/>
      <c r="P115" s="97"/>
      <c r="Q115" s="97"/>
    </row>
    <row r="116" spans="1:17" x14ac:dyDescent="0.25">
      <c r="A116" s="21"/>
      <c r="B116" s="21"/>
      <c r="C116" s="21"/>
      <c r="D116" s="21"/>
      <c r="E116" s="21"/>
      <c r="F116" s="21"/>
      <c r="G116" s="21"/>
      <c r="M116" s="97"/>
      <c r="N116" s="97"/>
      <c r="O116" s="97"/>
      <c r="P116" s="97"/>
      <c r="Q116" s="97"/>
    </row>
    <row r="117" spans="1:17" x14ac:dyDescent="0.25">
      <c r="A117" s="21"/>
      <c r="B117" s="21"/>
      <c r="C117" s="21"/>
      <c r="D117" s="21"/>
      <c r="E117" s="21"/>
      <c r="F117" s="21"/>
      <c r="G117" s="21"/>
      <c r="M117" s="97"/>
      <c r="N117" s="97"/>
      <c r="O117" s="97"/>
      <c r="P117" s="97"/>
      <c r="Q117" s="97"/>
    </row>
    <row r="118" spans="1:17" x14ac:dyDescent="0.25">
      <c r="A118" s="21"/>
      <c r="B118" s="21"/>
      <c r="C118" s="21"/>
      <c r="D118" s="21"/>
      <c r="E118" s="21"/>
      <c r="F118" s="21"/>
      <c r="G118" s="21"/>
      <c r="M118" s="97"/>
      <c r="N118" s="97"/>
      <c r="O118" s="97"/>
      <c r="P118" s="97"/>
      <c r="Q118" s="97"/>
    </row>
    <row r="119" spans="1:17" x14ac:dyDescent="0.25">
      <c r="A119" s="21"/>
      <c r="B119" s="21"/>
      <c r="C119" s="21"/>
      <c r="D119" s="21"/>
      <c r="E119" s="21"/>
      <c r="F119" s="21"/>
      <c r="G119" s="21"/>
      <c r="M119" s="97"/>
      <c r="N119" s="97"/>
      <c r="O119" s="97"/>
      <c r="P119" s="97"/>
      <c r="Q119" s="97"/>
    </row>
    <row r="120" spans="1:17" x14ac:dyDescent="0.25">
      <c r="A120" s="21"/>
      <c r="B120" s="21"/>
      <c r="C120" s="21"/>
      <c r="D120" s="21"/>
      <c r="E120" s="21"/>
      <c r="F120" s="21"/>
      <c r="G120" s="21"/>
      <c r="M120" s="97"/>
      <c r="N120" s="97"/>
      <c r="O120" s="97"/>
      <c r="P120" s="97"/>
      <c r="Q120" s="97"/>
    </row>
    <row r="121" spans="1:17" x14ac:dyDescent="0.25">
      <c r="A121" s="21"/>
      <c r="B121" s="21"/>
      <c r="C121" s="21"/>
      <c r="D121" s="21"/>
      <c r="E121" s="21"/>
      <c r="F121" s="21"/>
      <c r="G121" s="21"/>
      <c r="M121" s="97"/>
      <c r="N121" s="97"/>
      <c r="O121" s="97"/>
      <c r="P121" s="97"/>
      <c r="Q121" s="97"/>
    </row>
    <row r="122" spans="1:17" x14ac:dyDescent="0.25">
      <c r="A122" s="21"/>
      <c r="B122" s="21"/>
      <c r="C122" s="21"/>
      <c r="D122" s="21"/>
      <c r="E122" s="21"/>
      <c r="F122" s="21"/>
      <c r="G122" s="21"/>
      <c r="M122" s="97"/>
      <c r="N122" s="97"/>
      <c r="O122" s="97"/>
      <c r="P122" s="97"/>
      <c r="Q122" s="97"/>
    </row>
    <row r="123" spans="1:17" x14ac:dyDescent="0.25">
      <c r="A123" s="21"/>
      <c r="B123" s="21"/>
      <c r="C123" s="21"/>
      <c r="D123" s="21"/>
      <c r="E123" s="21"/>
      <c r="F123" s="21"/>
      <c r="G123" s="21"/>
      <c r="M123" s="97"/>
      <c r="N123" s="97"/>
      <c r="O123" s="97"/>
      <c r="P123" s="97"/>
      <c r="Q123" s="97"/>
    </row>
    <row r="124" spans="1:17" x14ac:dyDescent="0.25">
      <c r="A124" s="21"/>
      <c r="B124" s="21"/>
      <c r="C124" s="21"/>
      <c r="D124" s="21"/>
      <c r="E124" s="21"/>
      <c r="F124" s="21"/>
      <c r="G124" s="21"/>
      <c r="M124" s="97"/>
      <c r="N124" s="97"/>
      <c r="O124" s="97"/>
      <c r="P124" s="97"/>
      <c r="Q124" s="97"/>
    </row>
    <row r="125" spans="1:17" x14ac:dyDescent="0.25">
      <c r="A125" s="21"/>
      <c r="B125" s="21"/>
      <c r="C125" s="21"/>
      <c r="D125" s="21"/>
      <c r="E125" s="21"/>
      <c r="F125" s="21"/>
      <c r="G125" s="21"/>
      <c r="M125" s="97"/>
      <c r="N125" s="97"/>
      <c r="O125" s="97"/>
      <c r="P125" s="97"/>
      <c r="Q125" s="97"/>
    </row>
    <row r="126" spans="1:17" x14ac:dyDescent="0.25">
      <c r="A126" s="21"/>
      <c r="B126" s="21"/>
      <c r="C126" s="21"/>
      <c r="D126" s="21"/>
      <c r="E126" s="21"/>
      <c r="F126" s="21"/>
      <c r="G126" s="21"/>
      <c r="M126" s="97"/>
      <c r="N126" s="97"/>
      <c r="O126" s="97"/>
      <c r="P126" s="97"/>
      <c r="Q126" s="97"/>
    </row>
    <row r="127" spans="1:17" x14ac:dyDescent="0.25">
      <c r="A127" s="21"/>
      <c r="B127" s="21"/>
      <c r="C127" s="21"/>
      <c r="D127" s="21"/>
      <c r="E127" s="21"/>
      <c r="F127" s="21"/>
      <c r="G127" s="21"/>
      <c r="M127" s="97"/>
      <c r="N127" s="97"/>
      <c r="O127" s="97"/>
      <c r="P127" s="97"/>
      <c r="Q127" s="97"/>
    </row>
    <row r="128" spans="1:17" x14ac:dyDescent="0.25">
      <c r="A128" s="21"/>
      <c r="B128" s="21"/>
      <c r="C128" s="21"/>
      <c r="D128" s="21"/>
      <c r="E128" s="21"/>
      <c r="F128" s="21"/>
      <c r="G128" s="21"/>
      <c r="M128" s="97"/>
      <c r="N128" s="97"/>
      <c r="O128" s="97"/>
      <c r="P128" s="97"/>
      <c r="Q128" s="97"/>
    </row>
    <row r="129" spans="1:17" x14ac:dyDescent="0.25">
      <c r="A129" s="21"/>
      <c r="B129" s="21"/>
      <c r="C129" s="21"/>
      <c r="D129" s="21"/>
      <c r="E129" s="21"/>
      <c r="F129" s="21"/>
      <c r="G129" s="21"/>
      <c r="M129" s="97"/>
      <c r="N129" s="97"/>
      <c r="O129" s="97"/>
      <c r="P129" s="97"/>
      <c r="Q129" s="97"/>
    </row>
    <row r="130" spans="1:17" x14ac:dyDescent="0.25">
      <c r="A130" s="21"/>
      <c r="B130" s="21"/>
      <c r="C130" s="21"/>
      <c r="D130" s="21"/>
      <c r="E130" s="21"/>
      <c r="F130" s="21"/>
      <c r="G130" s="21"/>
      <c r="M130" s="97"/>
      <c r="N130" s="97"/>
      <c r="O130" s="97"/>
      <c r="P130" s="97"/>
      <c r="Q130" s="97"/>
    </row>
    <row r="131" spans="1:17" x14ac:dyDescent="0.25">
      <c r="A131" s="21"/>
      <c r="B131" s="21"/>
      <c r="C131" s="21"/>
      <c r="D131" s="21"/>
      <c r="E131" s="21"/>
      <c r="F131" s="21"/>
      <c r="G131" s="21"/>
      <c r="M131" s="97"/>
      <c r="N131" s="97"/>
      <c r="O131" s="97"/>
      <c r="P131" s="97"/>
      <c r="Q131" s="97"/>
    </row>
    <row r="132" spans="1:17" x14ac:dyDescent="0.25">
      <c r="A132" s="21"/>
      <c r="B132" s="21"/>
      <c r="C132" s="21"/>
      <c r="D132" s="21"/>
      <c r="E132" s="21"/>
      <c r="F132" s="21"/>
      <c r="G132" s="21"/>
      <c r="M132" s="97"/>
      <c r="N132" s="97"/>
      <c r="O132" s="97"/>
      <c r="P132" s="97"/>
      <c r="Q132" s="97"/>
    </row>
    <row r="133" spans="1:17" x14ac:dyDescent="0.25">
      <c r="A133" s="21"/>
      <c r="B133" s="21"/>
      <c r="C133" s="21"/>
      <c r="D133" s="21"/>
      <c r="E133" s="21"/>
      <c r="F133" s="21"/>
      <c r="G133" s="21"/>
      <c r="M133" s="97"/>
      <c r="N133" s="97"/>
      <c r="O133" s="97"/>
      <c r="P133" s="97"/>
      <c r="Q133" s="97"/>
    </row>
    <row r="134" spans="1:17" x14ac:dyDescent="0.25">
      <c r="A134" s="21"/>
      <c r="B134" s="21"/>
      <c r="C134" s="21"/>
      <c r="D134" s="21"/>
      <c r="E134" s="21"/>
      <c r="F134" s="21"/>
      <c r="G134" s="21"/>
      <c r="M134" s="97"/>
      <c r="N134" s="97"/>
      <c r="O134" s="97"/>
      <c r="P134" s="97"/>
      <c r="Q134" s="97"/>
    </row>
    <row r="135" spans="1:17" x14ac:dyDescent="0.25">
      <c r="A135" s="21"/>
      <c r="B135" s="21"/>
      <c r="C135" s="21"/>
      <c r="D135" s="21"/>
      <c r="E135" s="21"/>
      <c r="F135" s="21"/>
      <c r="G135" s="21"/>
      <c r="M135" s="97"/>
      <c r="N135" s="97"/>
      <c r="O135" s="97"/>
      <c r="P135" s="97"/>
      <c r="Q135" s="97"/>
    </row>
    <row r="136" spans="1:17" x14ac:dyDescent="0.25">
      <c r="A136" s="21"/>
      <c r="B136" s="21"/>
      <c r="C136" s="21"/>
      <c r="D136" s="21"/>
      <c r="E136" s="21"/>
      <c r="F136" s="21"/>
      <c r="G136" s="21"/>
      <c r="M136" s="97"/>
      <c r="N136" s="97"/>
      <c r="O136" s="97"/>
      <c r="P136" s="97"/>
      <c r="Q136" s="97"/>
    </row>
    <row r="137" spans="1:17" x14ac:dyDescent="0.25">
      <c r="A137" s="21"/>
      <c r="B137" s="21"/>
      <c r="C137" s="21"/>
      <c r="D137" s="21"/>
      <c r="E137" s="21"/>
      <c r="F137" s="21"/>
      <c r="G137" s="21"/>
      <c r="M137" s="97"/>
      <c r="N137" s="97"/>
      <c r="O137" s="97"/>
      <c r="P137" s="97"/>
      <c r="Q137" s="97"/>
    </row>
    <row r="138" spans="1:17" x14ac:dyDescent="0.25">
      <c r="A138" s="21"/>
      <c r="B138" s="21"/>
      <c r="C138" s="21"/>
      <c r="D138" s="21"/>
      <c r="E138" s="21"/>
      <c r="F138" s="21"/>
      <c r="G138" s="21"/>
      <c r="M138" s="97"/>
      <c r="N138" s="97"/>
      <c r="O138" s="97"/>
      <c r="P138" s="97"/>
      <c r="Q138" s="97"/>
    </row>
    <row r="139" spans="1:17" x14ac:dyDescent="0.25">
      <c r="A139" s="21"/>
      <c r="B139" s="21"/>
      <c r="C139" s="21"/>
      <c r="D139" s="21"/>
      <c r="E139" s="21"/>
      <c r="F139" s="21"/>
      <c r="G139" s="21"/>
      <c r="M139" s="97"/>
      <c r="N139" s="97"/>
      <c r="O139" s="97"/>
      <c r="P139" s="97"/>
      <c r="Q139" s="97"/>
    </row>
    <row r="140" spans="1:17" x14ac:dyDescent="0.25">
      <c r="A140" s="21"/>
      <c r="B140" s="21"/>
      <c r="C140" s="21"/>
      <c r="D140" s="21"/>
      <c r="E140" s="21"/>
      <c r="F140" s="21"/>
      <c r="G140" s="21"/>
      <c r="M140" s="97"/>
      <c r="N140" s="97"/>
      <c r="O140" s="97"/>
      <c r="P140" s="97"/>
      <c r="Q140" s="97"/>
    </row>
    <row r="141" spans="1:17" x14ac:dyDescent="0.25">
      <c r="A141" s="21"/>
      <c r="B141" s="21"/>
      <c r="C141" s="21"/>
      <c r="D141" s="21"/>
      <c r="E141" s="21"/>
      <c r="F141" s="21"/>
      <c r="G141" s="21"/>
      <c r="M141" s="97"/>
      <c r="N141" s="97"/>
      <c r="O141" s="97"/>
      <c r="P141" s="97"/>
      <c r="Q141" s="97"/>
    </row>
    <row r="142" spans="1:17" x14ac:dyDescent="0.25">
      <c r="A142" s="21"/>
      <c r="B142" s="21"/>
      <c r="C142" s="21"/>
      <c r="D142" s="21"/>
      <c r="E142" s="21"/>
      <c r="F142" s="21"/>
      <c r="G142" s="21"/>
      <c r="M142" s="97"/>
      <c r="N142" s="97"/>
      <c r="O142" s="97"/>
      <c r="P142" s="97"/>
      <c r="Q142" s="97"/>
    </row>
    <row r="143" spans="1:17" x14ac:dyDescent="0.25">
      <c r="A143" s="21"/>
      <c r="B143" s="21"/>
      <c r="C143" s="21"/>
      <c r="D143" s="21"/>
      <c r="E143" s="21"/>
      <c r="F143" s="21"/>
      <c r="G143" s="21"/>
      <c r="M143" s="97"/>
      <c r="N143" s="97"/>
      <c r="O143" s="97"/>
      <c r="P143" s="97"/>
      <c r="Q143" s="97"/>
    </row>
    <row r="144" spans="1:17" x14ac:dyDescent="0.25">
      <c r="A144" s="21"/>
      <c r="B144" s="21"/>
      <c r="C144" s="21"/>
      <c r="D144" s="21"/>
      <c r="E144" s="21"/>
      <c r="F144" s="21"/>
      <c r="G144" s="21"/>
      <c r="M144" s="97"/>
      <c r="N144" s="97"/>
      <c r="O144" s="97"/>
      <c r="P144" s="97"/>
      <c r="Q144" s="97"/>
    </row>
    <row r="145" spans="1:17" x14ac:dyDescent="0.25">
      <c r="A145" s="21"/>
      <c r="B145" s="21"/>
      <c r="C145" s="21"/>
      <c r="D145" s="21"/>
      <c r="E145" s="21"/>
      <c r="F145" s="21"/>
      <c r="G145" s="21"/>
      <c r="M145" s="97"/>
      <c r="N145" s="97"/>
      <c r="O145" s="97"/>
      <c r="P145" s="97"/>
      <c r="Q145" s="97"/>
    </row>
    <row r="146" spans="1:17" x14ac:dyDescent="0.25">
      <c r="A146" s="21"/>
      <c r="B146" s="21"/>
      <c r="C146" s="21"/>
      <c r="D146" s="21"/>
      <c r="E146" s="21"/>
      <c r="F146" s="21"/>
      <c r="G146" s="21"/>
      <c r="M146" s="97"/>
      <c r="N146" s="97"/>
      <c r="O146" s="97"/>
      <c r="P146" s="97"/>
      <c r="Q146" s="97"/>
    </row>
    <row r="147" spans="1:17" x14ac:dyDescent="0.25">
      <c r="A147" s="21"/>
      <c r="B147" s="21"/>
      <c r="C147" s="21"/>
      <c r="D147" s="21"/>
      <c r="E147" s="21"/>
      <c r="F147" s="21"/>
      <c r="G147" s="21"/>
      <c r="M147" s="97"/>
      <c r="N147" s="97"/>
      <c r="O147" s="97"/>
      <c r="P147" s="97"/>
      <c r="Q147" s="97"/>
    </row>
    <row r="148" spans="1:17" x14ac:dyDescent="0.25">
      <c r="A148" s="21"/>
      <c r="B148" s="21"/>
      <c r="C148" s="21"/>
      <c r="D148" s="21"/>
      <c r="E148" s="21"/>
      <c r="F148" s="21"/>
      <c r="G148" s="21"/>
      <c r="M148" s="97"/>
      <c r="N148" s="97"/>
      <c r="O148" s="97"/>
      <c r="P148" s="97"/>
      <c r="Q148" s="97"/>
    </row>
    <row r="149" spans="1:17" x14ac:dyDescent="0.25">
      <c r="A149" s="21"/>
      <c r="B149" s="21"/>
      <c r="C149" s="21"/>
      <c r="D149" s="21"/>
      <c r="E149" s="21"/>
      <c r="F149" s="21"/>
      <c r="G149" s="21"/>
      <c r="M149" s="97"/>
      <c r="N149" s="97"/>
      <c r="O149" s="97"/>
      <c r="P149" s="97"/>
      <c r="Q149" s="97"/>
    </row>
    <row r="150" spans="1:17" x14ac:dyDescent="0.25">
      <c r="A150" s="21"/>
      <c r="B150" s="21"/>
      <c r="C150" s="21"/>
      <c r="D150" s="21"/>
      <c r="E150" s="21"/>
      <c r="F150" s="21"/>
      <c r="G150" s="21"/>
      <c r="M150" s="97"/>
      <c r="N150" s="97"/>
      <c r="O150" s="97"/>
      <c r="P150" s="97"/>
      <c r="Q150" s="97"/>
    </row>
    <row r="151" spans="1:17" x14ac:dyDescent="0.25">
      <c r="A151" s="21"/>
      <c r="B151" s="21"/>
      <c r="C151" s="21"/>
      <c r="D151" s="21"/>
      <c r="E151" s="21"/>
      <c r="F151" s="21"/>
      <c r="G151" s="21"/>
      <c r="M151" s="97"/>
      <c r="N151" s="97"/>
      <c r="O151" s="97"/>
      <c r="P151" s="97"/>
      <c r="Q151" s="97"/>
    </row>
    <row r="152" spans="1:17" x14ac:dyDescent="0.25">
      <c r="A152" s="21"/>
      <c r="B152" s="21"/>
      <c r="C152" s="21"/>
      <c r="D152" s="21"/>
      <c r="E152" s="21"/>
      <c r="F152" s="21"/>
      <c r="G152" s="21"/>
      <c r="M152" s="97"/>
      <c r="N152" s="97"/>
      <c r="O152" s="97"/>
      <c r="P152" s="97"/>
      <c r="Q152" s="97"/>
    </row>
    <row r="153" spans="1:17" x14ac:dyDescent="0.25">
      <c r="A153" s="21"/>
      <c r="B153" s="21"/>
      <c r="C153" s="21"/>
      <c r="D153" s="21"/>
      <c r="E153" s="21"/>
      <c r="F153" s="21"/>
      <c r="G153" s="21"/>
      <c r="M153" s="97"/>
      <c r="N153" s="97"/>
      <c r="O153" s="97"/>
      <c r="P153" s="97"/>
      <c r="Q153" s="97"/>
    </row>
    <row r="154" spans="1:17" x14ac:dyDescent="0.25">
      <c r="A154" s="21"/>
      <c r="B154" s="21"/>
      <c r="C154" s="21"/>
      <c r="D154" s="21"/>
      <c r="E154" s="21"/>
      <c r="F154" s="21"/>
      <c r="G154" s="21"/>
      <c r="M154" s="97"/>
      <c r="N154" s="97"/>
      <c r="O154" s="97"/>
      <c r="P154" s="97"/>
      <c r="Q154" s="97"/>
    </row>
    <row r="155" spans="1:17" x14ac:dyDescent="0.25">
      <c r="A155" s="21"/>
      <c r="B155" s="21"/>
      <c r="C155" s="21"/>
      <c r="D155" s="21"/>
      <c r="E155" s="21"/>
      <c r="F155" s="21"/>
      <c r="G155" s="21"/>
      <c r="M155" s="97"/>
      <c r="N155" s="97"/>
      <c r="O155" s="97"/>
      <c r="P155" s="97"/>
      <c r="Q155" s="97"/>
    </row>
    <row r="156" spans="1:17" x14ac:dyDescent="0.25">
      <c r="A156" s="21"/>
      <c r="B156" s="21"/>
      <c r="C156" s="21"/>
      <c r="D156" s="21"/>
      <c r="E156" s="21"/>
      <c r="F156" s="21"/>
      <c r="G156" s="21"/>
      <c r="M156" s="97"/>
      <c r="N156" s="97"/>
      <c r="O156" s="97"/>
      <c r="P156" s="97"/>
      <c r="Q156" s="97"/>
    </row>
    <row r="157" spans="1:17" x14ac:dyDescent="0.25">
      <c r="A157" s="21"/>
      <c r="B157" s="21"/>
      <c r="C157" s="21"/>
      <c r="D157" s="21"/>
      <c r="E157" s="21"/>
      <c r="F157" s="21"/>
      <c r="G157" s="21"/>
      <c r="M157" s="97"/>
      <c r="N157" s="97"/>
      <c r="O157" s="97"/>
      <c r="P157" s="97"/>
      <c r="Q157" s="97"/>
    </row>
    <row r="158" spans="1:17" x14ac:dyDescent="0.25">
      <c r="A158" s="21"/>
      <c r="B158" s="21"/>
      <c r="C158" s="21"/>
      <c r="D158" s="21"/>
      <c r="E158" s="21"/>
      <c r="F158" s="21"/>
      <c r="G158" s="21"/>
      <c r="M158" s="97"/>
      <c r="N158" s="97"/>
      <c r="O158" s="97"/>
      <c r="P158" s="97"/>
      <c r="Q158" s="97"/>
    </row>
    <row r="159" spans="1:17" x14ac:dyDescent="0.25">
      <c r="A159" s="21"/>
      <c r="B159" s="21"/>
      <c r="C159" s="21"/>
      <c r="D159" s="21"/>
      <c r="E159" s="21"/>
      <c r="F159" s="21"/>
      <c r="G159" s="21"/>
      <c r="M159" s="97"/>
      <c r="N159" s="97"/>
      <c r="O159" s="97"/>
      <c r="P159" s="97"/>
      <c r="Q159" s="97"/>
    </row>
    <row r="160" spans="1:17" x14ac:dyDescent="0.25">
      <c r="A160" s="21"/>
      <c r="B160" s="21"/>
      <c r="C160" s="21"/>
      <c r="D160" s="21"/>
      <c r="E160" s="21"/>
      <c r="F160" s="21"/>
      <c r="G160" s="21"/>
      <c r="M160" s="97"/>
      <c r="N160" s="97"/>
      <c r="O160" s="97"/>
      <c r="P160" s="97"/>
      <c r="Q160" s="97"/>
    </row>
    <row r="161" spans="1:17" x14ac:dyDescent="0.25">
      <c r="A161" s="21"/>
      <c r="B161" s="21"/>
      <c r="C161" s="21"/>
      <c r="D161" s="21"/>
      <c r="E161" s="21"/>
      <c r="F161" s="21"/>
      <c r="G161" s="21"/>
      <c r="M161" s="97"/>
      <c r="N161" s="97"/>
      <c r="O161" s="97"/>
      <c r="P161" s="97"/>
      <c r="Q161" s="97"/>
    </row>
    <row r="162" spans="1:17" x14ac:dyDescent="0.25">
      <c r="A162" s="21"/>
      <c r="B162" s="21"/>
      <c r="C162" s="21"/>
      <c r="D162" s="21"/>
      <c r="E162" s="21"/>
      <c r="F162" s="21"/>
      <c r="G162" s="21"/>
      <c r="M162" s="97"/>
      <c r="N162" s="97"/>
      <c r="O162" s="97"/>
      <c r="P162" s="97"/>
      <c r="Q162" s="97"/>
    </row>
    <row r="163" spans="1:17" x14ac:dyDescent="0.25">
      <c r="A163" s="21"/>
      <c r="B163" s="21"/>
      <c r="C163" s="21"/>
      <c r="D163" s="21"/>
      <c r="E163" s="21"/>
      <c r="F163" s="21"/>
      <c r="G163" s="21"/>
      <c r="M163" s="97"/>
      <c r="N163" s="97"/>
      <c r="O163" s="97"/>
      <c r="P163" s="97"/>
      <c r="Q163" s="97"/>
    </row>
    <row r="164" spans="1:17" x14ac:dyDescent="0.25">
      <c r="A164" s="21"/>
      <c r="B164" s="21"/>
      <c r="C164" s="21"/>
      <c r="D164" s="21"/>
      <c r="E164" s="21"/>
      <c r="F164" s="21"/>
      <c r="G164" s="21"/>
      <c r="M164" s="97"/>
      <c r="N164" s="97"/>
      <c r="O164" s="97"/>
      <c r="P164" s="97"/>
      <c r="Q164" s="97"/>
    </row>
    <row r="165" spans="1:17" x14ac:dyDescent="0.25">
      <c r="A165" s="21"/>
      <c r="B165" s="21"/>
      <c r="C165" s="21"/>
      <c r="D165" s="21"/>
      <c r="E165" s="21"/>
      <c r="F165" s="21"/>
      <c r="G165" s="21"/>
      <c r="M165" s="97"/>
      <c r="N165" s="97"/>
      <c r="O165" s="97"/>
      <c r="P165" s="97"/>
      <c r="Q165" s="97"/>
    </row>
    <row r="166" spans="1:17" x14ac:dyDescent="0.25">
      <c r="A166" s="21"/>
      <c r="B166" s="21"/>
      <c r="C166" s="21"/>
      <c r="D166" s="21"/>
      <c r="E166" s="21"/>
      <c r="F166" s="21"/>
      <c r="G166" s="21"/>
      <c r="M166" s="97"/>
      <c r="N166" s="97"/>
      <c r="O166" s="97"/>
      <c r="P166" s="97"/>
      <c r="Q166" s="97"/>
    </row>
    <row r="167" spans="1:17" x14ac:dyDescent="0.25">
      <c r="A167" s="21"/>
      <c r="B167" s="21"/>
      <c r="C167" s="21"/>
      <c r="D167" s="21"/>
      <c r="E167" s="21"/>
      <c r="F167" s="21"/>
      <c r="G167" s="21"/>
      <c r="M167" s="97"/>
      <c r="N167" s="97"/>
      <c r="O167" s="97"/>
      <c r="P167" s="97"/>
      <c r="Q167" s="97"/>
    </row>
    <row r="168" spans="1:17" x14ac:dyDescent="0.25">
      <c r="A168" s="21"/>
      <c r="B168" s="21"/>
      <c r="C168" s="21"/>
      <c r="D168" s="21"/>
      <c r="E168" s="21"/>
      <c r="F168" s="21"/>
      <c r="G168" s="21"/>
      <c r="M168" s="97"/>
      <c r="N168" s="97"/>
      <c r="O168" s="97"/>
      <c r="P168" s="97"/>
      <c r="Q168" s="97"/>
    </row>
    <row r="169" spans="1:17" x14ac:dyDescent="0.25">
      <c r="A169" s="21"/>
      <c r="B169" s="21"/>
      <c r="C169" s="21"/>
      <c r="D169" s="21"/>
      <c r="E169" s="21"/>
      <c r="F169" s="21"/>
      <c r="G169" s="21"/>
      <c r="M169" s="97"/>
      <c r="N169" s="97"/>
      <c r="O169" s="97"/>
      <c r="P169" s="97"/>
      <c r="Q169" s="97"/>
    </row>
    <row r="170" spans="1:17" x14ac:dyDescent="0.25">
      <c r="A170" s="21"/>
      <c r="B170" s="21"/>
      <c r="C170" s="21"/>
      <c r="D170" s="21"/>
      <c r="E170" s="21"/>
      <c r="F170" s="21"/>
      <c r="G170" s="21"/>
      <c r="M170" s="97"/>
      <c r="N170" s="97"/>
      <c r="O170" s="97"/>
      <c r="P170" s="97"/>
      <c r="Q170" s="97"/>
    </row>
    <row r="171" spans="1:17" x14ac:dyDescent="0.25">
      <c r="A171" s="21"/>
      <c r="B171" s="21"/>
      <c r="C171" s="21"/>
      <c r="D171" s="21"/>
      <c r="E171" s="21"/>
      <c r="F171" s="21"/>
      <c r="G171" s="21"/>
      <c r="M171" s="97"/>
      <c r="N171" s="97"/>
      <c r="O171" s="97"/>
      <c r="P171" s="97"/>
      <c r="Q171" s="97"/>
    </row>
    <row r="172" spans="1:17" x14ac:dyDescent="0.25">
      <c r="A172" s="21"/>
      <c r="B172" s="21"/>
      <c r="C172" s="21"/>
      <c r="D172" s="21"/>
      <c r="E172" s="21"/>
      <c r="F172" s="21"/>
      <c r="G172" s="21"/>
      <c r="M172" s="97"/>
      <c r="N172" s="97"/>
      <c r="O172" s="97"/>
      <c r="P172" s="97"/>
      <c r="Q172" s="97"/>
    </row>
    <row r="173" spans="1:17" x14ac:dyDescent="0.25">
      <c r="A173" s="21"/>
      <c r="B173" s="21"/>
      <c r="C173" s="21"/>
      <c r="D173" s="21"/>
      <c r="E173" s="21"/>
      <c r="F173" s="21"/>
      <c r="G173" s="21"/>
      <c r="M173" s="97"/>
      <c r="N173" s="97"/>
      <c r="O173" s="97"/>
      <c r="P173" s="97"/>
      <c r="Q173" s="97"/>
    </row>
    <row r="174" spans="1:17" x14ac:dyDescent="0.25">
      <c r="A174" s="21"/>
      <c r="B174" s="21"/>
      <c r="C174" s="21"/>
      <c r="D174" s="21"/>
      <c r="E174" s="21"/>
      <c r="F174" s="21"/>
      <c r="G174" s="21"/>
      <c r="M174" s="97"/>
      <c r="N174" s="97"/>
      <c r="O174" s="97"/>
      <c r="P174" s="97"/>
      <c r="Q174" s="97"/>
    </row>
    <row r="175" spans="1:17" x14ac:dyDescent="0.25">
      <c r="A175" s="21"/>
      <c r="B175" s="21"/>
      <c r="C175" s="21"/>
      <c r="D175" s="21"/>
      <c r="E175" s="21"/>
      <c r="F175" s="21"/>
      <c r="G175" s="21"/>
      <c r="M175" s="97"/>
      <c r="N175" s="97"/>
      <c r="O175" s="97"/>
      <c r="P175" s="97"/>
      <c r="Q175" s="97"/>
    </row>
    <row r="176" spans="1:17" x14ac:dyDescent="0.25">
      <c r="A176" s="21"/>
      <c r="B176" s="21"/>
      <c r="C176" s="21"/>
      <c r="D176" s="21"/>
      <c r="E176" s="21"/>
      <c r="F176" s="21"/>
      <c r="G176" s="21"/>
      <c r="M176" s="97"/>
      <c r="N176" s="97"/>
      <c r="O176" s="97"/>
      <c r="P176" s="97"/>
      <c r="Q176" s="97"/>
    </row>
    <row r="177" spans="1:17" x14ac:dyDescent="0.25">
      <c r="A177" s="21"/>
      <c r="B177" s="21"/>
      <c r="C177" s="21"/>
      <c r="D177" s="21"/>
      <c r="E177" s="21"/>
      <c r="F177" s="21"/>
      <c r="G177" s="21"/>
      <c r="M177" s="97"/>
      <c r="N177" s="97"/>
      <c r="O177" s="97"/>
      <c r="P177" s="97"/>
      <c r="Q177" s="97"/>
    </row>
    <row r="178" spans="1:17" x14ac:dyDescent="0.25">
      <c r="A178" s="21"/>
      <c r="B178" s="21"/>
      <c r="C178" s="21"/>
      <c r="D178" s="21"/>
      <c r="E178" s="21"/>
      <c r="F178" s="21"/>
      <c r="G178" s="21"/>
      <c r="M178" s="97"/>
      <c r="N178" s="97"/>
      <c r="O178" s="97"/>
      <c r="P178" s="97"/>
      <c r="Q178" s="97"/>
    </row>
    <row r="179" spans="1:17" x14ac:dyDescent="0.25">
      <c r="A179" s="21"/>
      <c r="B179" s="21"/>
      <c r="C179" s="21"/>
      <c r="D179" s="21"/>
      <c r="E179" s="21"/>
      <c r="F179" s="21"/>
      <c r="G179" s="21"/>
      <c r="M179" s="97"/>
      <c r="N179" s="97"/>
      <c r="O179" s="97"/>
      <c r="P179" s="97"/>
      <c r="Q179" s="97"/>
    </row>
    <row r="180" spans="1:17" x14ac:dyDescent="0.25">
      <c r="A180" s="21"/>
      <c r="B180" s="21"/>
      <c r="C180" s="21"/>
      <c r="D180" s="21"/>
      <c r="E180" s="21"/>
      <c r="F180" s="21"/>
      <c r="G180" s="21"/>
      <c r="M180" s="97"/>
      <c r="N180" s="97"/>
      <c r="O180" s="97"/>
      <c r="P180" s="97"/>
      <c r="Q180" s="97"/>
    </row>
    <row r="181" spans="1:17" x14ac:dyDescent="0.25">
      <c r="A181" s="21"/>
      <c r="B181" s="21"/>
      <c r="C181" s="21"/>
      <c r="D181" s="21"/>
      <c r="E181" s="21"/>
      <c r="F181" s="21"/>
      <c r="G181" s="21"/>
      <c r="M181" s="97"/>
      <c r="N181" s="97"/>
      <c r="O181" s="97"/>
      <c r="P181" s="97"/>
      <c r="Q181" s="97"/>
    </row>
    <row r="182" spans="1:17" x14ac:dyDescent="0.25">
      <c r="A182" s="21"/>
      <c r="B182" s="21"/>
      <c r="C182" s="21"/>
      <c r="D182" s="21"/>
      <c r="E182" s="21"/>
      <c r="F182" s="21"/>
      <c r="G182" s="21"/>
      <c r="M182" s="97"/>
      <c r="N182" s="97"/>
      <c r="O182" s="97"/>
      <c r="P182" s="97"/>
      <c r="Q182" s="97"/>
    </row>
    <row r="183" spans="1:17" x14ac:dyDescent="0.25">
      <c r="A183" s="21"/>
      <c r="B183" s="21"/>
      <c r="C183" s="21"/>
      <c r="D183" s="21"/>
      <c r="E183" s="21"/>
      <c r="F183" s="21"/>
      <c r="G183" s="21"/>
      <c r="M183" s="97"/>
      <c r="N183" s="97"/>
      <c r="O183" s="97"/>
      <c r="P183" s="97"/>
      <c r="Q183" s="97"/>
    </row>
    <row r="184" spans="1:17" x14ac:dyDescent="0.25">
      <c r="A184" s="21"/>
      <c r="B184" s="21"/>
      <c r="C184" s="21"/>
      <c r="D184" s="21"/>
      <c r="E184" s="21"/>
      <c r="F184" s="21"/>
      <c r="G184" s="21"/>
      <c r="M184" s="97"/>
      <c r="N184" s="97"/>
      <c r="O184" s="97"/>
      <c r="P184" s="97"/>
      <c r="Q184" s="97"/>
    </row>
    <row r="185" spans="1:17" x14ac:dyDescent="0.25">
      <c r="A185" s="21"/>
      <c r="B185" s="21"/>
      <c r="C185" s="21"/>
      <c r="D185" s="21"/>
      <c r="E185" s="21"/>
      <c r="F185" s="21"/>
      <c r="G185" s="21"/>
      <c r="M185" s="97"/>
      <c r="N185" s="97"/>
      <c r="O185" s="97"/>
      <c r="P185" s="97"/>
      <c r="Q185" s="97"/>
    </row>
    <row r="186" spans="1:17" x14ac:dyDescent="0.25">
      <c r="A186" s="21"/>
      <c r="B186" s="21"/>
      <c r="C186" s="21"/>
      <c r="D186" s="21"/>
      <c r="E186" s="21"/>
      <c r="F186" s="21"/>
      <c r="G186" s="21"/>
      <c r="M186" s="97"/>
      <c r="N186" s="97"/>
      <c r="O186" s="97"/>
      <c r="P186" s="97"/>
      <c r="Q186" s="97"/>
    </row>
    <row r="187" spans="1:17" x14ac:dyDescent="0.25">
      <c r="A187" s="21"/>
      <c r="B187" s="21"/>
      <c r="C187" s="21"/>
      <c r="D187" s="21"/>
      <c r="E187" s="21"/>
      <c r="F187" s="21"/>
      <c r="G187" s="21"/>
      <c r="M187" s="97"/>
      <c r="N187" s="97"/>
      <c r="O187" s="97"/>
      <c r="P187" s="97"/>
      <c r="Q187" s="97"/>
    </row>
    <row r="188" spans="1:17" x14ac:dyDescent="0.25">
      <c r="A188" s="21"/>
      <c r="B188" s="21"/>
      <c r="C188" s="21"/>
      <c r="D188" s="21"/>
      <c r="E188" s="21"/>
      <c r="F188" s="21"/>
      <c r="G188" s="21"/>
      <c r="M188" s="97"/>
      <c r="N188" s="97"/>
      <c r="O188" s="97"/>
      <c r="P188" s="97"/>
      <c r="Q188" s="97"/>
    </row>
    <row r="189" spans="1:17" x14ac:dyDescent="0.25">
      <c r="A189" s="21"/>
      <c r="B189" s="21"/>
      <c r="C189" s="21"/>
      <c r="D189" s="21"/>
      <c r="E189" s="21"/>
      <c r="F189" s="21"/>
      <c r="G189" s="21"/>
      <c r="M189" s="97"/>
      <c r="N189" s="97"/>
      <c r="O189" s="97"/>
      <c r="P189" s="97"/>
      <c r="Q189" s="97"/>
    </row>
    <row r="190" spans="1:17" x14ac:dyDescent="0.25">
      <c r="A190" s="21"/>
      <c r="B190" s="21"/>
      <c r="C190" s="21"/>
      <c r="D190" s="21"/>
      <c r="E190" s="21"/>
      <c r="F190" s="21"/>
      <c r="G190" s="21"/>
      <c r="M190" s="97"/>
      <c r="N190" s="97"/>
      <c r="O190" s="97"/>
      <c r="P190" s="97"/>
      <c r="Q190" s="97"/>
    </row>
    <row r="191" spans="1:17" x14ac:dyDescent="0.25">
      <c r="A191" s="21"/>
      <c r="B191" s="21"/>
      <c r="C191" s="21"/>
      <c r="D191" s="21"/>
      <c r="E191" s="21"/>
      <c r="F191" s="21"/>
      <c r="G191" s="21"/>
      <c r="M191" s="97"/>
      <c r="N191" s="97"/>
      <c r="O191" s="97"/>
      <c r="P191" s="97"/>
      <c r="Q191" s="97"/>
    </row>
    <row r="192" spans="1:17" x14ac:dyDescent="0.25">
      <c r="A192" s="21"/>
      <c r="B192" s="21"/>
      <c r="C192" s="21"/>
      <c r="D192" s="21"/>
      <c r="E192" s="21"/>
      <c r="F192" s="21"/>
      <c r="G192" s="21"/>
      <c r="M192" s="97"/>
      <c r="N192" s="97"/>
      <c r="O192" s="97"/>
      <c r="P192" s="97"/>
      <c r="Q192" s="97"/>
    </row>
    <row r="193" spans="1:17" x14ac:dyDescent="0.25">
      <c r="A193" s="21"/>
      <c r="B193" s="21"/>
      <c r="C193" s="21"/>
      <c r="D193" s="21"/>
      <c r="E193" s="21"/>
      <c r="F193" s="21"/>
      <c r="G193" s="21"/>
      <c r="M193" s="97"/>
      <c r="N193" s="97"/>
      <c r="O193" s="97"/>
      <c r="P193" s="97"/>
      <c r="Q193" s="97"/>
    </row>
    <row r="194" spans="1:17" x14ac:dyDescent="0.25">
      <c r="A194" s="21"/>
      <c r="B194" s="21"/>
      <c r="C194" s="21"/>
      <c r="D194" s="21"/>
      <c r="E194" s="21"/>
      <c r="F194" s="21"/>
      <c r="G194" s="21"/>
      <c r="M194" s="97"/>
      <c r="N194" s="97"/>
      <c r="O194" s="97"/>
      <c r="P194" s="97"/>
      <c r="Q194" s="97"/>
    </row>
    <row r="195" spans="1:17" x14ac:dyDescent="0.25">
      <c r="A195" s="21"/>
      <c r="B195" s="21"/>
      <c r="C195" s="21"/>
      <c r="D195" s="21"/>
      <c r="E195" s="21"/>
      <c r="F195" s="21"/>
      <c r="G195" s="21"/>
      <c r="M195" s="97"/>
      <c r="N195" s="97"/>
      <c r="O195" s="97"/>
      <c r="P195" s="97"/>
      <c r="Q195" s="97"/>
    </row>
    <row r="196" spans="1:17" x14ac:dyDescent="0.25">
      <c r="A196" s="21"/>
      <c r="B196" s="21"/>
      <c r="C196" s="21"/>
      <c r="D196" s="21"/>
      <c r="E196" s="21"/>
      <c r="F196" s="21"/>
      <c r="G196" s="21"/>
      <c r="M196" s="97"/>
      <c r="N196" s="97"/>
      <c r="O196" s="97"/>
      <c r="P196" s="97"/>
      <c r="Q196" s="97"/>
    </row>
    <row r="197" spans="1:17" x14ac:dyDescent="0.25">
      <c r="A197" s="21"/>
      <c r="B197" s="21"/>
      <c r="C197" s="21"/>
      <c r="D197" s="21"/>
      <c r="E197" s="21"/>
      <c r="F197" s="21"/>
      <c r="G197" s="21"/>
      <c r="M197" s="97"/>
      <c r="N197" s="97"/>
      <c r="O197" s="97"/>
      <c r="P197" s="97"/>
      <c r="Q197" s="97"/>
    </row>
    <row r="198" spans="1:17" x14ac:dyDescent="0.25">
      <c r="A198" s="21"/>
      <c r="B198" s="21"/>
      <c r="C198" s="21"/>
      <c r="D198" s="21"/>
      <c r="E198" s="21"/>
      <c r="F198" s="21"/>
      <c r="G198" s="21"/>
      <c r="M198" s="97"/>
      <c r="N198" s="97"/>
      <c r="O198" s="97"/>
      <c r="P198" s="97"/>
      <c r="Q198" s="97"/>
    </row>
    <row r="199" spans="1:17" x14ac:dyDescent="0.25">
      <c r="A199" s="21"/>
      <c r="B199" s="21"/>
      <c r="C199" s="21"/>
      <c r="D199" s="21"/>
      <c r="E199" s="21"/>
      <c r="F199" s="21"/>
      <c r="G199" s="21"/>
      <c r="M199" s="97"/>
      <c r="N199" s="97"/>
      <c r="O199" s="97"/>
      <c r="P199" s="97"/>
      <c r="Q199" s="97"/>
    </row>
    <row r="200" spans="1:17" x14ac:dyDescent="0.25">
      <c r="A200" s="21"/>
      <c r="B200" s="21"/>
      <c r="C200" s="21"/>
      <c r="D200" s="21"/>
      <c r="E200" s="21"/>
      <c r="F200" s="21"/>
      <c r="G200" s="21"/>
      <c r="M200" s="97"/>
      <c r="N200" s="97"/>
      <c r="O200" s="97"/>
      <c r="P200" s="97"/>
      <c r="Q200" s="97"/>
    </row>
    <row r="201" spans="1:17" x14ac:dyDescent="0.25">
      <c r="A201" s="21"/>
      <c r="B201" s="21"/>
      <c r="C201" s="21"/>
      <c r="D201" s="21"/>
      <c r="E201" s="21"/>
      <c r="F201" s="21"/>
      <c r="G201" s="21"/>
      <c r="M201" s="97"/>
      <c r="N201" s="97"/>
      <c r="O201" s="97"/>
      <c r="P201" s="97"/>
      <c r="Q201" s="97"/>
    </row>
    <row r="202" spans="1:17" x14ac:dyDescent="0.25">
      <c r="A202" s="21"/>
      <c r="B202" s="21"/>
      <c r="C202" s="21"/>
      <c r="D202" s="21"/>
      <c r="E202" s="21"/>
      <c r="F202" s="21"/>
      <c r="G202" s="21"/>
      <c r="M202" s="97"/>
      <c r="N202" s="97"/>
      <c r="O202" s="97"/>
      <c r="P202" s="97"/>
      <c r="Q202" s="97"/>
    </row>
    <row r="203" spans="1:17" x14ac:dyDescent="0.25">
      <c r="A203" s="21"/>
      <c r="B203" s="21"/>
      <c r="C203" s="21"/>
      <c r="D203" s="21"/>
      <c r="E203" s="21"/>
      <c r="F203" s="21"/>
      <c r="G203" s="21"/>
      <c r="M203" s="97"/>
      <c r="N203" s="97"/>
      <c r="O203" s="97"/>
      <c r="P203" s="97"/>
      <c r="Q203" s="97"/>
    </row>
    <row r="204" spans="1:17" x14ac:dyDescent="0.25">
      <c r="A204" s="21"/>
      <c r="B204" s="21"/>
      <c r="C204" s="21"/>
      <c r="D204" s="21"/>
      <c r="E204" s="21"/>
      <c r="F204" s="21"/>
      <c r="G204" s="21"/>
      <c r="M204" s="97"/>
      <c r="N204" s="97"/>
      <c r="O204" s="97"/>
      <c r="P204" s="97"/>
      <c r="Q204" s="97"/>
    </row>
    <row r="205" spans="1:17" x14ac:dyDescent="0.25">
      <c r="A205" s="21"/>
      <c r="B205" s="21"/>
      <c r="C205" s="21"/>
      <c r="D205" s="21"/>
      <c r="E205" s="21"/>
      <c r="F205" s="21"/>
      <c r="G205" s="21"/>
      <c r="M205" s="97"/>
      <c r="N205" s="97"/>
      <c r="O205" s="97"/>
      <c r="P205" s="97"/>
      <c r="Q205" s="97"/>
    </row>
    <row r="206" spans="1:17" x14ac:dyDescent="0.25">
      <c r="A206" s="21"/>
      <c r="B206" s="21"/>
      <c r="C206" s="21"/>
      <c r="D206" s="21"/>
      <c r="E206" s="21"/>
      <c r="F206" s="21"/>
      <c r="G206" s="21"/>
      <c r="M206" s="97"/>
      <c r="N206" s="97"/>
      <c r="O206" s="97"/>
      <c r="P206" s="97"/>
      <c r="Q206" s="97"/>
    </row>
    <row r="207" spans="1:17" x14ac:dyDescent="0.25">
      <c r="A207" s="21"/>
      <c r="B207" s="21"/>
      <c r="C207" s="21"/>
      <c r="D207" s="21"/>
      <c r="E207" s="21"/>
      <c r="F207" s="21"/>
      <c r="G207" s="21"/>
      <c r="M207" s="97"/>
      <c r="N207" s="97"/>
      <c r="O207" s="97"/>
      <c r="P207" s="97"/>
      <c r="Q207" s="97"/>
    </row>
    <row r="208" spans="1:17" x14ac:dyDescent="0.25">
      <c r="A208" s="21"/>
      <c r="B208" s="21"/>
      <c r="C208" s="21"/>
      <c r="D208" s="21"/>
      <c r="E208" s="21"/>
      <c r="F208" s="21"/>
      <c r="G208" s="21"/>
      <c r="M208" s="97"/>
      <c r="N208" s="97"/>
      <c r="O208" s="97"/>
      <c r="P208" s="97"/>
      <c r="Q208" s="97"/>
    </row>
    <row r="209" spans="1:17" x14ac:dyDescent="0.25">
      <c r="A209" s="21"/>
      <c r="B209" s="21"/>
      <c r="C209" s="21"/>
      <c r="D209" s="21"/>
      <c r="E209" s="21"/>
      <c r="F209" s="21"/>
      <c r="G209" s="21"/>
      <c r="M209" s="97"/>
      <c r="N209" s="97"/>
      <c r="O209" s="97"/>
      <c r="P209" s="97"/>
      <c r="Q209" s="97"/>
    </row>
    <row r="210" spans="1:17" x14ac:dyDescent="0.25">
      <c r="A210" s="21"/>
      <c r="B210" s="21"/>
      <c r="C210" s="21"/>
      <c r="D210" s="21"/>
      <c r="E210" s="21"/>
      <c r="F210" s="21"/>
      <c r="G210" s="21"/>
      <c r="M210" s="97"/>
      <c r="N210" s="97"/>
      <c r="O210" s="97"/>
      <c r="P210" s="97"/>
      <c r="Q210" s="97"/>
    </row>
    <row r="211" spans="1:17" x14ac:dyDescent="0.25">
      <c r="A211" s="21"/>
      <c r="B211" s="21"/>
      <c r="C211" s="21"/>
      <c r="D211" s="21"/>
      <c r="E211" s="21"/>
      <c r="F211" s="21"/>
      <c r="G211" s="21"/>
      <c r="M211" s="97"/>
      <c r="N211" s="97"/>
      <c r="O211" s="97"/>
      <c r="P211" s="97"/>
      <c r="Q211" s="97"/>
    </row>
    <row r="212" spans="1:17" x14ac:dyDescent="0.25">
      <c r="A212" s="21"/>
      <c r="B212" s="21"/>
      <c r="C212" s="21"/>
      <c r="D212" s="21"/>
      <c r="E212" s="21"/>
      <c r="F212" s="21"/>
      <c r="G212" s="21"/>
      <c r="M212" s="97"/>
      <c r="N212" s="97"/>
      <c r="O212" s="97"/>
      <c r="P212" s="97"/>
      <c r="Q212" s="97"/>
    </row>
    <row r="213" spans="1:17" x14ac:dyDescent="0.25">
      <c r="A213" s="21"/>
      <c r="B213" s="21"/>
      <c r="C213" s="21"/>
      <c r="D213" s="21"/>
      <c r="E213" s="21"/>
      <c r="F213" s="21"/>
      <c r="G213" s="21"/>
      <c r="M213" s="97"/>
      <c r="N213" s="97"/>
      <c r="O213" s="97"/>
      <c r="P213" s="97"/>
      <c r="Q213" s="97"/>
    </row>
    <row r="214" spans="1:17" x14ac:dyDescent="0.25">
      <c r="A214" s="21"/>
      <c r="B214" s="21"/>
      <c r="C214" s="21"/>
      <c r="D214" s="21"/>
      <c r="E214" s="21"/>
      <c r="F214" s="21"/>
      <c r="G214" s="21"/>
      <c r="M214" s="97"/>
      <c r="N214" s="97"/>
      <c r="O214" s="97"/>
      <c r="P214" s="97"/>
      <c r="Q214" s="97"/>
    </row>
    <row r="215" spans="1:17" x14ac:dyDescent="0.25">
      <c r="A215" s="21"/>
      <c r="B215" s="21"/>
      <c r="C215" s="21"/>
      <c r="D215" s="21"/>
      <c r="E215" s="21"/>
      <c r="F215" s="21"/>
      <c r="G215" s="21"/>
      <c r="M215" s="97"/>
      <c r="N215" s="97"/>
      <c r="O215" s="97"/>
      <c r="P215" s="97"/>
      <c r="Q215" s="97"/>
    </row>
    <row r="216" spans="1:17" x14ac:dyDescent="0.25">
      <c r="A216" s="21"/>
      <c r="B216" s="21"/>
      <c r="C216" s="21"/>
      <c r="D216" s="21"/>
      <c r="E216" s="21"/>
      <c r="F216" s="21"/>
      <c r="G216" s="21"/>
      <c r="M216" s="97"/>
      <c r="N216" s="97"/>
      <c r="O216" s="97"/>
      <c r="P216" s="97"/>
      <c r="Q216" s="97"/>
    </row>
    <row r="217" spans="1:17" x14ac:dyDescent="0.25">
      <c r="A217" s="21"/>
      <c r="B217" s="21"/>
      <c r="C217" s="21"/>
      <c r="D217" s="21"/>
      <c r="E217" s="21"/>
      <c r="F217" s="21"/>
      <c r="G217" s="21"/>
      <c r="M217" s="97"/>
      <c r="N217" s="97"/>
      <c r="O217" s="97"/>
      <c r="P217" s="97"/>
      <c r="Q217" s="97"/>
    </row>
    <row r="218" spans="1:17" x14ac:dyDescent="0.25">
      <c r="A218" s="21"/>
      <c r="B218" s="21"/>
      <c r="C218" s="21"/>
      <c r="D218" s="21"/>
      <c r="E218" s="21"/>
      <c r="F218" s="21"/>
      <c r="G218" s="21"/>
      <c r="M218" s="97"/>
      <c r="N218" s="97"/>
      <c r="O218" s="97"/>
      <c r="P218" s="97"/>
      <c r="Q218" s="97"/>
    </row>
    <row r="219" spans="1:17" x14ac:dyDescent="0.25">
      <c r="A219" s="21"/>
      <c r="B219" s="21"/>
      <c r="C219" s="21"/>
      <c r="D219" s="21"/>
      <c r="E219" s="21"/>
      <c r="F219" s="21"/>
      <c r="G219" s="21"/>
      <c r="M219" s="97"/>
      <c r="N219" s="97"/>
      <c r="O219" s="97"/>
      <c r="P219" s="97"/>
      <c r="Q219" s="97"/>
    </row>
    <row r="220" spans="1:17" x14ac:dyDescent="0.25">
      <c r="A220" s="21"/>
      <c r="B220" s="21"/>
      <c r="C220" s="21"/>
      <c r="D220" s="21"/>
      <c r="E220" s="21"/>
      <c r="F220" s="21"/>
      <c r="G220" s="21"/>
      <c r="M220" s="97"/>
      <c r="N220" s="97"/>
      <c r="O220" s="97"/>
      <c r="P220" s="97"/>
      <c r="Q220" s="97"/>
    </row>
    <row r="221" spans="1:17" x14ac:dyDescent="0.25">
      <c r="A221" s="21"/>
      <c r="B221" s="21"/>
      <c r="C221" s="21"/>
      <c r="D221" s="21"/>
      <c r="E221" s="21"/>
      <c r="F221" s="21"/>
      <c r="G221" s="21"/>
      <c r="M221" s="97"/>
      <c r="N221" s="97"/>
      <c r="O221" s="97"/>
      <c r="P221" s="97"/>
      <c r="Q221" s="97"/>
    </row>
    <row r="222" spans="1:17" x14ac:dyDescent="0.25">
      <c r="A222" s="21"/>
      <c r="B222" s="21"/>
      <c r="C222" s="21"/>
      <c r="D222" s="21"/>
      <c r="E222" s="21"/>
      <c r="F222" s="21"/>
      <c r="G222" s="21"/>
      <c r="M222" s="97"/>
      <c r="N222" s="97"/>
      <c r="O222" s="97"/>
      <c r="P222" s="97"/>
      <c r="Q222" s="97"/>
    </row>
    <row r="223" spans="1:17" x14ac:dyDescent="0.25">
      <c r="A223" s="21"/>
      <c r="B223" s="21"/>
      <c r="C223" s="21"/>
      <c r="D223" s="21"/>
      <c r="E223" s="21"/>
      <c r="F223" s="21"/>
      <c r="G223" s="21"/>
      <c r="M223" s="97"/>
      <c r="N223" s="97"/>
      <c r="O223" s="97"/>
      <c r="P223" s="97"/>
      <c r="Q223" s="97"/>
    </row>
    <row r="224" spans="1:17" x14ac:dyDescent="0.25">
      <c r="A224" s="21"/>
      <c r="B224" s="21"/>
      <c r="C224" s="21"/>
      <c r="D224" s="21"/>
      <c r="E224" s="21"/>
      <c r="F224" s="21"/>
      <c r="G224" s="21"/>
      <c r="M224" s="97"/>
      <c r="N224" s="97"/>
      <c r="O224" s="97"/>
      <c r="P224" s="97"/>
      <c r="Q224" s="97"/>
    </row>
    <row r="225" spans="1:17" x14ac:dyDescent="0.25">
      <c r="A225" s="21"/>
      <c r="B225" s="21"/>
      <c r="C225" s="21"/>
      <c r="D225" s="21"/>
      <c r="E225" s="21"/>
      <c r="F225" s="21"/>
      <c r="G225" s="21"/>
      <c r="M225" s="97"/>
      <c r="N225" s="97"/>
      <c r="O225" s="97"/>
      <c r="P225" s="97"/>
      <c r="Q225" s="97"/>
    </row>
    <row r="226" spans="1:17" x14ac:dyDescent="0.25">
      <c r="A226" s="21"/>
      <c r="B226" s="21"/>
      <c r="C226" s="21"/>
      <c r="D226" s="21"/>
      <c r="E226" s="21"/>
      <c r="F226" s="21"/>
      <c r="G226" s="21"/>
      <c r="M226" s="97"/>
      <c r="N226" s="97"/>
      <c r="O226" s="97"/>
      <c r="P226" s="97"/>
      <c r="Q226" s="97"/>
    </row>
    <row r="227" spans="1:17" x14ac:dyDescent="0.25">
      <c r="A227" s="21"/>
      <c r="B227" s="21"/>
      <c r="C227" s="21"/>
      <c r="D227" s="21"/>
      <c r="E227" s="21"/>
      <c r="F227" s="21"/>
      <c r="G227" s="21"/>
      <c r="M227" s="97"/>
      <c r="N227" s="97"/>
      <c r="O227" s="97"/>
      <c r="P227" s="97"/>
      <c r="Q227" s="97"/>
    </row>
    <row r="228" spans="1:17" x14ac:dyDescent="0.25">
      <c r="A228" s="21"/>
      <c r="B228" s="21"/>
      <c r="C228" s="21"/>
      <c r="D228" s="21"/>
      <c r="E228" s="21"/>
      <c r="F228" s="21"/>
      <c r="G228" s="21"/>
      <c r="M228" s="97"/>
      <c r="N228" s="97"/>
      <c r="O228" s="97"/>
      <c r="P228" s="97"/>
      <c r="Q228" s="97"/>
    </row>
    <row r="229" spans="1:17" x14ac:dyDescent="0.25">
      <c r="A229" s="21"/>
      <c r="B229" s="21"/>
      <c r="C229" s="21"/>
      <c r="D229" s="21"/>
      <c r="E229" s="21"/>
      <c r="F229" s="21"/>
      <c r="G229" s="21"/>
      <c r="M229" s="97"/>
      <c r="N229" s="97"/>
      <c r="O229" s="97"/>
      <c r="P229" s="97"/>
      <c r="Q229" s="97"/>
    </row>
    <row r="230" spans="1:17" x14ac:dyDescent="0.25">
      <c r="A230" s="21"/>
      <c r="B230" s="21"/>
      <c r="C230" s="21"/>
      <c r="D230" s="21"/>
      <c r="E230" s="21"/>
      <c r="F230" s="21"/>
      <c r="G230" s="21"/>
      <c r="M230" s="97"/>
      <c r="N230" s="97"/>
      <c r="O230" s="97"/>
      <c r="P230" s="97"/>
      <c r="Q230" s="97"/>
    </row>
    <row r="231" spans="1:17" x14ac:dyDescent="0.25">
      <c r="A231" s="21"/>
      <c r="B231" s="21"/>
      <c r="C231" s="21"/>
      <c r="D231" s="21"/>
      <c r="E231" s="21"/>
      <c r="F231" s="21"/>
      <c r="G231" s="21"/>
      <c r="M231" s="97"/>
      <c r="N231" s="97"/>
      <c r="O231" s="97"/>
      <c r="P231" s="97"/>
      <c r="Q231" s="97"/>
    </row>
    <row r="232" spans="1:17" x14ac:dyDescent="0.25">
      <c r="A232" s="21"/>
      <c r="B232" s="21"/>
      <c r="C232" s="21"/>
      <c r="D232" s="21"/>
      <c r="E232" s="21"/>
      <c r="F232" s="21"/>
      <c r="G232" s="21"/>
      <c r="M232" s="97"/>
      <c r="N232" s="97"/>
      <c r="O232" s="97"/>
      <c r="P232" s="97"/>
      <c r="Q232" s="97"/>
    </row>
    <row r="233" spans="1:17" x14ac:dyDescent="0.25">
      <c r="A233" s="21"/>
      <c r="B233" s="21"/>
      <c r="C233" s="21"/>
      <c r="D233" s="21"/>
      <c r="E233" s="21"/>
      <c r="F233" s="21"/>
      <c r="G233" s="21"/>
      <c r="M233" s="97"/>
      <c r="N233" s="97"/>
      <c r="O233" s="97"/>
      <c r="P233" s="97"/>
      <c r="Q233" s="97"/>
    </row>
    <row r="234" spans="1:17" x14ac:dyDescent="0.25">
      <c r="A234" s="21"/>
      <c r="B234" s="21"/>
      <c r="C234" s="21"/>
      <c r="D234" s="21"/>
      <c r="E234" s="21"/>
      <c r="F234" s="21"/>
      <c r="G234" s="21"/>
      <c r="M234" s="97"/>
      <c r="N234" s="97"/>
      <c r="O234" s="97"/>
      <c r="P234" s="97"/>
      <c r="Q234" s="97"/>
    </row>
    <row r="235" spans="1:17" x14ac:dyDescent="0.25">
      <c r="A235" s="21"/>
      <c r="B235" s="21"/>
      <c r="C235" s="21"/>
      <c r="D235" s="21"/>
      <c r="E235" s="21"/>
      <c r="F235" s="21"/>
      <c r="G235" s="21"/>
      <c r="M235" s="97"/>
      <c r="N235" s="97"/>
      <c r="O235" s="97"/>
      <c r="P235" s="97"/>
      <c r="Q235" s="97"/>
    </row>
    <row r="236" spans="1:17" x14ac:dyDescent="0.25">
      <c r="A236" s="21"/>
      <c r="B236" s="21"/>
      <c r="C236" s="21"/>
      <c r="D236" s="21"/>
      <c r="E236" s="21"/>
      <c r="F236" s="21"/>
      <c r="G236" s="21"/>
      <c r="M236" s="97"/>
      <c r="N236" s="97"/>
      <c r="O236" s="97"/>
      <c r="P236" s="97"/>
      <c r="Q236" s="97"/>
    </row>
    <row r="237" spans="1:17" x14ac:dyDescent="0.25">
      <c r="A237" s="21"/>
      <c r="B237" s="21"/>
      <c r="C237" s="21"/>
      <c r="D237" s="21"/>
      <c r="E237" s="21"/>
      <c r="F237" s="21"/>
      <c r="G237" s="21"/>
    </row>
    <row r="238" spans="1:17" x14ac:dyDescent="0.25">
      <c r="A238" s="21"/>
      <c r="B238" s="21"/>
      <c r="C238" s="21"/>
      <c r="D238" s="21"/>
      <c r="E238" s="21"/>
      <c r="F238" s="21"/>
      <c r="G238" s="21"/>
    </row>
    <row r="239" spans="1:17" x14ac:dyDescent="0.25">
      <c r="A239" s="21"/>
      <c r="B239" s="21"/>
      <c r="C239" s="21"/>
      <c r="D239" s="21"/>
      <c r="E239" s="21"/>
      <c r="F239" s="21"/>
      <c r="G239" s="21"/>
    </row>
    <row r="240" spans="1:17" x14ac:dyDescent="0.25">
      <c r="A240" s="21"/>
      <c r="B240" s="21"/>
      <c r="C240" s="21"/>
      <c r="D240" s="21"/>
      <c r="E240" s="21"/>
      <c r="F240" s="21"/>
      <c r="G240" s="21"/>
    </row>
    <row r="241" spans="1:7" x14ac:dyDescent="0.25">
      <c r="A241" s="21"/>
      <c r="B241" s="21"/>
      <c r="C241" s="21"/>
      <c r="D241" s="21"/>
      <c r="E241" s="21"/>
      <c r="F241" s="21"/>
      <c r="G241" s="21"/>
    </row>
    <row r="242" spans="1:7" x14ac:dyDescent="0.25">
      <c r="A242" s="21"/>
      <c r="B242" s="21"/>
      <c r="C242" s="21"/>
      <c r="D242" s="21"/>
      <c r="E242" s="21"/>
      <c r="F242" s="21"/>
      <c r="G242" s="21"/>
    </row>
    <row r="243" spans="1:7" x14ac:dyDescent="0.25">
      <c r="A243" s="21"/>
      <c r="B243" s="21"/>
      <c r="C243" s="21"/>
      <c r="D243" s="21"/>
      <c r="E243" s="21"/>
      <c r="F243" s="21"/>
      <c r="G243" s="21"/>
    </row>
    <row r="244" spans="1:7" x14ac:dyDescent="0.25">
      <c r="A244" s="21"/>
      <c r="B244" s="21"/>
      <c r="C244" s="21"/>
      <c r="D244" s="21"/>
      <c r="E244" s="21"/>
      <c r="F244" s="21"/>
      <c r="G244" s="21"/>
    </row>
    <row r="245" spans="1:7" x14ac:dyDescent="0.25">
      <c r="A245" s="21"/>
      <c r="B245" s="21"/>
      <c r="C245" s="21"/>
      <c r="D245" s="21"/>
      <c r="E245" s="21"/>
      <c r="F245" s="21"/>
      <c r="G245" s="21"/>
    </row>
    <row r="246" spans="1:7" x14ac:dyDescent="0.25">
      <c r="A246" s="21"/>
      <c r="B246" s="21"/>
      <c r="C246" s="21"/>
      <c r="D246" s="21"/>
      <c r="E246" s="21"/>
      <c r="F246" s="21"/>
      <c r="G246" s="21"/>
    </row>
    <row r="247" spans="1:7" x14ac:dyDescent="0.25">
      <c r="A247" s="21"/>
      <c r="B247" s="21"/>
      <c r="C247" s="21"/>
      <c r="D247" s="21"/>
      <c r="E247" s="21"/>
      <c r="F247" s="21"/>
      <c r="G247" s="21"/>
    </row>
    <row r="248" spans="1:7" x14ac:dyDescent="0.25">
      <c r="A248" s="21"/>
      <c r="B248" s="21"/>
      <c r="C248" s="21"/>
      <c r="D248" s="21"/>
      <c r="E248" s="21"/>
      <c r="F248" s="21"/>
      <c r="G248" s="21"/>
    </row>
    <row r="249" spans="1:7" x14ac:dyDescent="0.25">
      <c r="A249" s="21"/>
      <c r="B249" s="21"/>
      <c r="C249" s="21"/>
      <c r="D249" s="21"/>
      <c r="E249" s="21"/>
      <c r="F249" s="21"/>
      <c r="G249" s="21"/>
    </row>
    <row r="250" spans="1:7" x14ac:dyDescent="0.25">
      <c r="A250" s="21"/>
      <c r="B250" s="21"/>
      <c r="C250" s="21"/>
      <c r="D250" s="21"/>
      <c r="E250" s="21"/>
      <c r="F250" s="21"/>
      <c r="G250" s="21"/>
    </row>
    <row r="251" spans="1:7" x14ac:dyDescent="0.25">
      <c r="A251" s="21"/>
      <c r="B251" s="21"/>
      <c r="C251" s="21"/>
      <c r="D251" s="21"/>
      <c r="E251" s="21"/>
      <c r="F251" s="21"/>
      <c r="G251" s="21"/>
    </row>
    <row r="252" spans="1:7" x14ac:dyDescent="0.25">
      <c r="A252" s="21"/>
      <c r="B252" s="21"/>
      <c r="C252" s="21"/>
      <c r="D252" s="21"/>
      <c r="E252" s="21"/>
      <c r="F252" s="21"/>
      <c r="G252" s="21"/>
    </row>
    <row r="253" spans="1:7" x14ac:dyDescent="0.25">
      <c r="A253" s="21"/>
      <c r="B253" s="21"/>
      <c r="C253" s="21"/>
      <c r="D253" s="21"/>
      <c r="E253" s="21"/>
      <c r="F253" s="21"/>
      <c r="G253" s="21"/>
    </row>
    <row r="254" spans="1:7" x14ac:dyDescent="0.25">
      <c r="A254" s="21"/>
      <c r="B254" s="21"/>
      <c r="C254" s="21"/>
      <c r="D254" s="21"/>
      <c r="E254" s="21"/>
      <c r="F254" s="21"/>
      <c r="G254" s="21"/>
    </row>
    <row r="255" spans="1:7" x14ac:dyDescent="0.25">
      <c r="A255" s="21"/>
      <c r="B255" s="21"/>
      <c r="C255" s="21"/>
      <c r="D255" s="21"/>
      <c r="E255" s="21"/>
      <c r="F255" s="21"/>
      <c r="G255" s="21"/>
    </row>
    <row r="256" spans="1:7" x14ac:dyDescent="0.25">
      <c r="A256" s="21"/>
      <c r="B256" s="21"/>
      <c r="C256" s="21"/>
      <c r="D256" s="21"/>
      <c r="E256" s="21"/>
      <c r="F256" s="21"/>
      <c r="G256" s="21"/>
    </row>
    <row r="257" spans="1:7" x14ac:dyDescent="0.25">
      <c r="A257" s="21"/>
      <c r="B257" s="21"/>
      <c r="C257" s="21"/>
      <c r="D257" s="21"/>
      <c r="E257" s="21"/>
      <c r="F257" s="21"/>
      <c r="G257" s="21"/>
    </row>
    <row r="258" spans="1:7" x14ac:dyDescent="0.25">
      <c r="A258" s="21"/>
      <c r="B258" s="21"/>
      <c r="C258" s="21"/>
      <c r="D258" s="21"/>
      <c r="E258" s="21"/>
      <c r="F258" s="21"/>
      <c r="G258" s="21"/>
    </row>
    <row r="259" spans="1:7" x14ac:dyDescent="0.25">
      <c r="A259" s="21"/>
      <c r="B259" s="21"/>
      <c r="C259" s="21"/>
      <c r="D259" s="21"/>
      <c r="E259" s="21"/>
      <c r="F259" s="21"/>
      <c r="G259" s="21"/>
    </row>
    <row r="260" spans="1:7" x14ac:dyDescent="0.25">
      <c r="A260" s="21"/>
      <c r="B260" s="21"/>
      <c r="C260" s="21"/>
      <c r="D260" s="21"/>
      <c r="E260" s="21"/>
      <c r="F260" s="21"/>
      <c r="G260" s="21"/>
    </row>
  </sheetData>
  <mergeCells count="13">
    <mergeCell ref="F2:I2"/>
    <mergeCell ref="A9:A10"/>
    <mergeCell ref="B9:B10"/>
    <mergeCell ref="G9:G10"/>
    <mergeCell ref="C9:C10"/>
    <mergeCell ref="D9:D10"/>
    <mergeCell ref="E9:E10"/>
    <mergeCell ref="F9:F10"/>
    <mergeCell ref="H9:I9"/>
    <mergeCell ref="A7:G7"/>
    <mergeCell ref="F3:G3"/>
    <mergeCell ref="A5:G5"/>
    <mergeCell ref="A6:G6"/>
  </mergeCells>
  <pageMargins left="0.43307086614173229" right="0" top="0.74803149606299213" bottom="0.74803149606299213" header="0.31496062992125984" footer="0.31496062992125984"/>
  <pageSetup paperSize="9" scale="60" fitToHeight="3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7" sqref="E17"/>
    </sheetView>
  </sheetViews>
  <sheetFormatPr defaultRowHeight="15" x14ac:dyDescent="0.25"/>
  <cols>
    <col min="1" max="1" width="12.140625" style="161" customWidth="1"/>
    <col min="2" max="2" width="22.140625" style="161" customWidth="1"/>
    <col min="3" max="3" width="11.42578125" style="161" customWidth="1"/>
    <col min="4" max="4" width="11.140625" style="161" bestFit="1" customWidth="1"/>
    <col min="5" max="5" width="12.7109375" style="161" bestFit="1" customWidth="1"/>
    <col min="6" max="16384" width="9.140625" style="161"/>
  </cols>
  <sheetData>
    <row r="1" spans="1:6" x14ac:dyDescent="0.25">
      <c r="A1" s="161" t="s">
        <v>402</v>
      </c>
      <c r="C1" s="161" t="s">
        <v>464</v>
      </c>
      <c r="F1" s="162">
        <v>4619.82</v>
      </c>
    </row>
    <row r="2" spans="1:6" x14ac:dyDescent="0.25">
      <c r="A2" s="161" t="s">
        <v>403</v>
      </c>
      <c r="B2" s="161" t="s">
        <v>404</v>
      </c>
      <c r="C2" s="161" t="s">
        <v>405</v>
      </c>
      <c r="D2" s="161" t="s">
        <v>406</v>
      </c>
      <c r="E2" s="161" t="s">
        <v>407</v>
      </c>
    </row>
    <row r="3" spans="1:6" x14ac:dyDescent="0.25">
      <c r="A3" s="161">
        <v>31.4</v>
      </c>
      <c r="B3" s="161" t="s">
        <v>408</v>
      </c>
      <c r="C3" s="163">
        <v>1.7000000000000001E-2</v>
      </c>
      <c r="D3" s="164">
        <v>4698.3500000000004</v>
      </c>
      <c r="E3" s="161">
        <f>A3*D3</f>
        <v>147528.19</v>
      </c>
    </row>
    <row r="4" spans="1:6" x14ac:dyDescent="0.25">
      <c r="A4" s="161">
        <v>23.1</v>
      </c>
      <c r="B4" s="161" t="s">
        <v>409</v>
      </c>
      <c r="C4" s="163">
        <v>2.4E-2</v>
      </c>
      <c r="D4" s="161">
        <v>4811.1099999999997</v>
      </c>
      <c r="E4" s="161">
        <f>A4*D4</f>
        <v>111136.641</v>
      </c>
    </row>
    <row r="5" spans="1:6" ht="18.75" x14ac:dyDescent="0.3">
      <c r="A5" s="161" t="s">
        <v>410</v>
      </c>
      <c r="B5" s="161" t="s">
        <v>411</v>
      </c>
      <c r="E5" s="165">
        <f>E3+E4</f>
        <v>258664.83100000001</v>
      </c>
    </row>
    <row r="6" spans="1:6" ht="18.75" x14ac:dyDescent="0.3">
      <c r="A6" s="161" t="s">
        <v>412</v>
      </c>
      <c r="E6" s="165">
        <v>21600</v>
      </c>
    </row>
    <row r="7" spans="1:6" ht="18.75" x14ac:dyDescent="0.3">
      <c r="A7" s="161" t="s">
        <v>413</v>
      </c>
      <c r="E7" s="165">
        <v>29760</v>
      </c>
    </row>
    <row r="8" spans="1:6" ht="18.75" x14ac:dyDescent="0.3">
      <c r="A8" s="161" t="s">
        <v>414</v>
      </c>
      <c r="E8" s="165">
        <v>33816</v>
      </c>
    </row>
    <row r="9" spans="1:6" ht="18.75" x14ac:dyDescent="0.3">
      <c r="A9" s="161" t="s">
        <v>415</v>
      </c>
      <c r="B9" s="161" t="s">
        <v>416</v>
      </c>
      <c r="E9" s="165">
        <v>52600</v>
      </c>
    </row>
    <row r="10" spans="1:6" ht="18.75" x14ac:dyDescent="0.3">
      <c r="A10" s="161" t="s">
        <v>365</v>
      </c>
      <c r="B10" s="161" t="s">
        <v>417</v>
      </c>
      <c r="E10" s="165">
        <v>30960</v>
      </c>
    </row>
    <row r="11" spans="1:6" ht="18.75" x14ac:dyDescent="0.3">
      <c r="A11" s="161" t="s">
        <v>418</v>
      </c>
      <c r="B11" s="161" t="s">
        <v>419</v>
      </c>
      <c r="E11" s="165">
        <v>24500</v>
      </c>
    </row>
    <row r="12" spans="1:6" ht="18.75" x14ac:dyDescent="0.3">
      <c r="A12" s="161" t="s">
        <v>420</v>
      </c>
      <c r="E12" s="165">
        <v>37500</v>
      </c>
    </row>
    <row r="13" spans="1:6" ht="18.75" x14ac:dyDescent="0.3">
      <c r="A13" s="161" t="s">
        <v>421</v>
      </c>
      <c r="E13" s="165">
        <v>15252</v>
      </c>
    </row>
    <row r="14" spans="1:6" ht="18.75" x14ac:dyDescent="0.3">
      <c r="A14" s="161" t="s">
        <v>422</v>
      </c>
      <c r="E14" s="165">
        <v>4000</v>
      </c>
    </row>
    <row r="15" spans="1:6" ht="18.75" x14ac:dyDescent="0.3">
      <c r="A15" s="161" t="s">
        <v>423</v>
      </c>
      <c r="B15" s="161" t="s">
        <v>428</v>
      </c>
      <c r="E15" s="165">
        <v>12000</v>
      </c>
    </row>
    <row r="16" spans="1:6" ht="18.75" x14ac:dyDescent="0.3">
      <c r="A16" s="161" t="s">
        <v>424</v>
      </c>
      <c r="E16" s="165">
        <v>6960</v>
      </c>
    </row>
    <row r="17" spans="1:5" ht="18.75" x14ac:dyDescent="0.3">
      <c r="A17" s="161" t="s">
        <v>425</v>
      </c>
      <c r="E17" s="165">
        <v>20000</v>
      </c>
    </row>
    <row r="18" spans="1:5" ht="18.75" x14ac:dyDescent="0.3">
      <c r="A18" s="161" t="s">
        <v>426</v>
      </c>
      <c r="E18" s="165">
        <v>10000</v>
      </c>
    </row>
    <row r="19" spans="1:5" ht="18.75" x14ac:dyDescent="0.3">
      <c r="A19" s="161" t="s">
        <v>427</v>
      </c>
      <c r="E19" s="165">
        <v>10000</v>
      </c>
    </row>
    <row r="20" spans="1:5" ht="18.75" x14ac:dyDescent="0.3">
      <c r="A20" s="161" t="s">
        <v>429</v>
      </c>
      <c r="E20" s="165">
        <v>4600</v>
      </c>
    </row>
    <row r="21" spans="1:5" ht="18.75" x14ac:dyDescent="0.3">
      <c r="A21" s="161" t="s">
        <v>205</v>
      </c>
      <c r="E21" s="166">
        <f>SUM(E5:E20)</f>
        <v>572212.83100000001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8" sqref="C8"/>
    </sheetView>
  </sheetViews>
  <sheetFormatPr defaultRowHeight="15" x14ac:dyDescent="0.25"/>
  <cols>
    <col min="1" max="16384" width="9.140625" style="161"/>
  </cols>
  <sheetData>
    <row r="2" spans="1:3" x14ac:dyDescent="0.25">
      <c r="A2" s="161" t="s">
        <v>430</v>
      </c>
    </row>
    <row r="4" spans="1:3" x14ac:dyDescent="0.25">
      <c r="A4" s="161">
        <v>1067000</v>
      </c>
      <c r="B4" s="163">
        <v>2.1999999999999999E-2</v>
      </c>
      <c r="C4" s="162">
        <f>A4*B4</f>
        <v>23474</v>
      </c>
    </row>
    <row r="6" spans="1:3" x14ac:dyDescent="0.25">
      <c r="A6" s="161" t="s">
        <v>32</v>
      </c>
    </row>
    <row r="7" spans="1:3" x14ac:dyDescent="0.25">
      <c r="A7" s="161" t="s">
        <v>431</v>
      </c>
    </row>
    <row r="8" spans="1:3" x14ac:dyDescent="0.25">
      <c r="C8" s="162">
        <v>30011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6384" width="9.140625" style="161"/>
  </cols>
  <sheetData>
    <row r="1" spans="1:1" x14ac:dyDescent="0.25">
      <c r="A1" s="161" t="s">
        <v>432</v>
      </c>
    </row>
    <row r="3" spans="1:1" x14ac:dyDescent="0.25">
      <c r="A3" s="162">
        <v>7644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1 доходы</vt:lpstr>
      <vt:lpstr>2 админ</vt:lpstr>
      <vt:lpstr>3 админ ист</vt:lpstr>
      <vt:lpstr>4 ист внут фин</vt:lpstr>
      <vt:lpstr>5 свод расх</vt:lpstr>
      <vt:lpstr>6 вед клас расх</vt:lpstr>
      <vt:lpstr>0104 244</vt:lpstr>
      <vt:lpstr>0104 851</vt:lpstr>
      <vt:lpstr>0104 852</vt:lpstr>
      <vt:lpstr>прил 7 по целевым</vt:lpstr>
      <vt:lpstr>8 передав полном</vt:lpstr>
      <vt:lpstr>9 прогр</vt:lpstr>
      <vt:lpstr>10 мун долг</vt:lpstr>
      <vt:lpstr>11 внутр заимс</vt:lpstr>
      <vt:lpstr>13 гарант19</vt:lpstr>
      <vt:lpstr>14 гарант20</vt:lpstr>
      <vt:lpstr>14 гарант21</vt:lpstr>
      <vt:lpstr>Лист1</vt:lpstr>
      <vt:lpstr>'10 мун долг'!Область_печати</vt:lpstr>
      <vt:lpstr>'3 админ 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2020-01-16T07:51:40Z</dcterms:modified>
</cp:coreProperties>
</file>