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tabRatio="694" firstSheet="1" activeTab="6"/>
  </bookViews>
  <sheets>
    <sheet name="приложение 1(доходы)" sheetId="4" r:id="rId1"/>
    <sheet name="№ 2 ведом. клас расходов" sheetId="9" r:id="rId2"/>
    <sheet name="приложение №3 ист внут фин" sheetId="13" r:id="rId3"/>
    <sheet name="№4" sheetId="11" r:id="rId4"/>
    <sheet name="№5" sheetId="22" r:id="rId5"/>
    <sheet name="№6" sheetId="16" r:id="rId6"/>
    <sheet name="№7" sheetId="17" r:id="rId7"/>
    <sheet name="Лист1" sheetId="23" r:id="rId8"/>
  </sheets>
  <calcPr calcId="162913"/>
</workbook>
</file>

<file path=xl/calcChain.xml><?xml version="1.0" encoding="utf-8"?>
<calcChain xmlns="http://schemas.openxmlformats.org/spreadsheetml/2006/main">
  <c r="G12" i="11" l="1"/>
  <c r="G8" i="11"/>
  <c r="E26" i="4" l="1"/>
  <c r="E14" i="4"/>
  <c r="D37" i="4"/>
  <c r="D15" i="13" l="1"/>
  <c r="D18" i="11" l="1"/>
  <c r="D17" i="11"/>
  <c r="D10" i="11"/>
  <c r="D11" i="11"/>
  <c r="D8" i="11"/>
  <c r="F15" i="4" l="1"/>
  <c r="F17" i="4"/>
  <c r="F18" i="4"/>
  <c r="F20" i="4"/>
  <c r="E14" i="17" l="1"/>
  <c r="D14" i="17"/>
  <c r="F13" i="17"/>
  <c r="F12" i="17"/>
  <c r="E18" i="16"/>
  <c r="D18" i="16"/>
  <c r="F17" i="16"/>
  <c r="F14" i="16"/>
  <c r="F13" i="16"/>
  <c r="F12" i="16"/>
  <c r="F11" i="16"/>
  <c r="F14" i="17" l="1"/>
  <c r="F18" i="16"/>
  <c r="F21" i="11" l="1"/>
  <c r="E21" i="11"/>
  <c r="I56" i="9" l="1"/>
  <c r="I110" i="9"/>
  <c r="F33" i="4"/>
  <c r="F35" i="4"/>
  <c r="F22" i="4" l="1"/>
  <c r="F23" i="4"/>
  <c r="F25" i="4"/>
  <c r="F27" i="4"/>
  <c r="F38" i="4"/>
  <c r="F40" i="4"/>
  <c r="F42" i="4"/>
  <c r="F13" i="4"/>
  <c r="F12" i="4" s="1"/>
  <c r="E41" i="4" l="1"/>
  <c r="H107" i="9" l="1"/>
  <c r="I108" i="9"/>
  <c r="G107" i="9"/>
  <c r="G38" i="9"/>
  <c r="G37" i="9" s="1"/>
  <c r="G36" i="9" s="1"/>
  <c r="G112" i="9"/>
  <c r="G111" i="9" s="1"/>
  <c r="G106" i="9" s="1"/>
  <c r="H112" i="9" l="1"/>
  <c r="I112" i="9" s="1"/>
  <c r="I113" i="9"/>
  <c r="I38" i="9"/>
  <c r="I39" i="9"/>
  <c r="I107" i="9"/>
  <c r="H111" i="9" l="1"/>
  <c r="H106" i="9" s="1"/>
  <c r="I37" i="9"/>
  <c r="I111" i="9" l="1"/>
  <c r="H36" i="9"/>
  <c r="I36" i="9" s="1"/>
  <c r="I106" i="9"/>
  <c r="H74" i="9"/>
  <c r="I82" i="9" l="1"/>
  <c r="G81" i="9"/>
  <c r="G80" i="9" s="1"/>
  <c r="I81" i="9" l="1"/>
  <c r="G34" i="9"/>
  <c r="H34" i="9" l="1"/>
  <c r="H90" i="9" l="1"/>
  <c r="G90" i="9"/>
  <c r="G89" i="9" s="1"/>
  <c r="H42" i="9"/>
  <c r="H41" i="9" s="1"/>
  <c r="H40" i="9" s="1"/>
  <c r="G42" i="9"/>
  <c r="G41" i="9" s="1"/>
  <c r="G40" i="9" s="1"/>
  <c r="I72" i="9" l="1"/>
  <c r="H70" i="9" l="1"/>
  <c r="I71" i="9"/>
  <c r="I70" i="9" l="1"/>
  <c r="G25" i="9" l="1"/>
  <c r="G46" i="9"/>
  <c r="G45" i="9" s="1"/>
  <c r="G44" i="9" s="1"/>
  <c r="G58" i="9"/>
  <c r="G57" i="9" s="1"/>
  <c r="G67" i="9"/>
  <c r="G76" i="9"/>
  <c r="G84" i="9"/>
  <c r="G100" i="9"/>
  <c r="G102" i="9"/>
  <c r="G123" i="9"/>
  <c r="G122" i="9" s="1"/>
  <c r="G121" i="9" s="1"/>
  <c r="G120" i="9" s="1"/>
  <c r="G117" i="9" l="1"/>
  <c r="I29" i="9"/>
  <c r="I54" i="9"/>
  <c r="G51" i="9"/>
  <c r="G50" i="9" s="1"/>
  <c r="G52" i="9"/>
  <c r="G30" i="9"/>
  <c r="I31" i="9"/>
  <c r="G74" i="9"/>
  <c r="I75" i="9"/>
  <c r="G21" i="9"/>
  <c r="G20" i="9" s="1"/>
  <c r="G28" i="9"/>
  <c r="G27" i="9" s="1"/>
  <c r="G93" i="9"/>
  <c r="G92" i="9" s="1"/>
  <c r="G94" i="9"/>
  <c r="G63" i="9"/>
  <c r="G62" i="9" s="1"/>
  <c r="G61" i="9" s="1"/>
  <c r="G64" i="9"/>
  <c r="G116" i="9"/>
  <c r="G115" i="9" s="1"/>
  <c r="G114" i="9" s="1"/>
  <c r="G19" i="9" l="1"/>
  <c r="G18" i="9" s="1"/>
  <c r="G17" i="9" s="1"/>
  <c r="G99" i="9"/>
  <c r="G88" i="9" s="1"/>
  <c r="G83" i="9" s="1"/>
  <c r="G60" i="9"/>
  <c r="G73" i="9"/>
  <c r="G69" i="9" s="1"/>
  <c r="I74" i="9"/>
  <c r="G49" i="9"/>
  <c r="G48" i="9" s="1"/>
  <c r="I105" i="9"/>
  <c r="I104" i="9" l="1"/>
  <c r="E32" i="4"/>
  <c r="E39" i="4"/>
  <c r="E37" i="4"/>
  <c r="F37" i="4" s="1"/>
  <c r="E36" i="4" l="1"/>
  <c r="E34" i="4" l="1"/>
  <c r="E31" i="4" s="1"/>
  <c r="D34" i="4"/>
  <c r="F34" i="4" l="1"/>
  <c r="I33" i="9"/>
  <c r="H123" i="9"/>
  <c r="H122" i="9" s="1"/>
  <c r="H121" i="9" s="1"/>
  <c r="I95" i="9"/>
  <c r="I87" i="9"/>
  <c r="I86" i="9"/>
  <c r="H73" i="9"/>
  <c r="I66" i="9"/>
  <c r="I65" i="9"/>
  <c r="I55" i="9"/>
  <c r="H28" i="9"/>
  <c r="I24" i="9"/>
  <c r="I23" i="9"/>
  <c r="I22" i="9"/>
  <c r="E12" i="4"/>
  <c r="E16" i="4"/>
  <c r="E19" i="4"/>
  <c r="F19" i="4" s="1"/>
  <c r="E21" i="4"/>
  <c r="E24" i="4"/>
  <c r="D41" i="4"/>
  <c r="F41" i="4" s="1"/>
  <c r="D39" i="4"/>
  <c r="D32" i="4"/>
  <c r="F32" i="4" s="1"/>
  <c r="D26" i="4"/>
  <c r="D24" i="4"/>
  <c r="D21" i="4"/>
  <c r="D19" i="4"/>
  <c r="D16" i="4"/>
  <c r="D14" i="4"/>
  <c r="D12" i="4"/>
  <c r="F16" i="4" l="1"/>
  <c r="D11" i="4"/>
  <c r="F21" i="4"/>
  <c r="H13" i="9"/>
  <c r="H27" i="9"/>
  <c r="I27" i="9" s="1"/>
  <c r="I28" i="9"/>
  <c r="I53" i="9"/>
  <c r="H51" i="9"/>
  <c r="H58" i="9"/>
  <c r="I59" i="9"/>
  <c r="H69" i="9"/>
  <c r="I69" i="9" s="1"/>
  <c r="I73" i="9"/>
  <c r="I85" i="9"/>
  <c r="H100" i="9"/>
  <c r="I100" i="9" s="1"/>
  <c r="I101" i="9"/>
  <c r="H118" i="9"/>
  <c r="I118" i="9" s="1"/>
  <c r="I119" i="9"/>
  <c r="H25" i="9"/>
  <c r="I26" i="9"/>
  <c r="I32" i="9"/>
  <c r="H30" i="9"/>
  <c r="H46" i="9"/>
  <c r="I47" i="9"/>
  <c r="H67" i="9"/>
  <c r="I68" i="9"/>
  <c r="I80" i="9"/>
  <c r="H102" i="9"/>
  <c r="I102" i="9" s="1"/>
  <c r="I103" i="9"/>
  <c r="F39" i="4"/>
  <c r="D36" i="4"/>
  <c r="E30" i="4"/>
  <c r="F26" i="4"/>
  <c r="F24" i="4"/>
  <c r="H97" i="9"/>
  <c r="H93" i="9"/>
  <c r="H94" i="9"/>
  <c r="I94" i="9" s="1"/>
  <c r="H64" i="9"/>
  <c r="I64" i="9" s="1"/>
  <c r="H120" i="9"/>
  <c r="H52" i="9"/>
  <c r="D21" i="11"/>
  <c r="H63" i="9"/>
  <c r="H21" i="9"/>
  <c r="I21" i="9" s="1"/>
  <c r="I25" i="9" l="1"/>
  <c r="I67" i="9"/>
  <c r="I30" i="9"/>
  <c r="H19" i="9"/>
  <c r="F36" i="4"/>
  <c r="D31" i="4"/>
  <c r="F31" i="4" s="1"/>
  <c r="H99" i="9"/>
  <c r="H117" i="9"/>
  <c r="I117" i="9" s="1"/>
  <c r="H84" i="9"/>
  <c r="H116" i="9"/>
  <c r="I116" i="9" s="1"/>
  <c r="H62" i="9"/>
  <c r="I63" i="9"/>
  <c r="H12" i="9"/>
  <c r="H92" i="9"/>
  <c r="I93" i="9"/>
  <c r="I51" i="9"/>
  <c r="H50" i="9"/>
  <c r="I50" i="9" s="1"/>
  <c r="I52" i="9"/>
  <c r="H78" i="9"/>
  <c r="I79" i="9"/>
  <c r="H45" i="9"/>
  <c r="I46" i="9"/>
  <c r="H57" i="9"/>
  <c r="I58" i="9"/>
  <c r="H20" i="9"/>
  <c r="I20" i="9" s="1"/>
  <c r="I57" i="9" l="1"/>
  <c r="I84" i="9"/>
  <c r="I92" i="9"/>
  <c r="H88" i="9"/>
  <c r="H83" i="9" s="1"/>
  <c r="I99" i="9"/>
  <c r="I88" i="9"/>
  <c r="H115" i="9"/>
  <c r="I115" i="9" s="1"/>
  <c r="H49" i="9"/>
  <c r="H48" i="9" s="1"/>
  <c r="H44" i="9"/>
  <c r="I45" i="9"/>
  <c r="H77" i="9"/>
  <c r="I78" i="9"/>
  <c r="H11" i="9"/>
  <c r="H61" i="9"/>
  <c r="I62" i="9"/>
  <c r="H18" i="9"/>
  <c r="I18" i="9" s="1"/>
  <c r="I19" i="9"/>
  <c r="D30" i="4"/>
  <c r="F30" i="4" s="1"/>
  <c r="H114" i="9" l="1"/>
  <c r="I114" i="9" s="1"/>
  <c r="I83" i="9"/>
  <c r="I49" i="9"/>
  <c r="I48" i="9"/>
  <c r="H17" i="9"/>
  <c r="I17" i="9" s="1"/>
  <c r="I77" i="9"/>
  <c r="H76" i="9"/>
  <c r="I76" i="9" s="1"/>
  <c r="I44" i="9"/>
  <c r="I61" i="9"/>
  <c r="H60" i="9"/>
  <c r="I60" i="9" s="1"/>
  <c r="D43" i="4"/>
  <c r="H10" i="9" l="1"/>
  <c r="H9" i="9" l="1"/>
  <c r="I14" i="9" l="1"/>
  <c r="G13" i="9"/>
  <c r="G12" i="9" s="1"/>
  <c r="G11" i="9" s="1"/>
  <c r="G10" i="9" s="1"/>
  <c r="G9" i="9" s="1"/>
  <c r="I16" i="9" l="1"/>
  <c r="I13" i="9" s="1"/>
  <c r="I12" i="9"/>
  <c r="I11" i="9" l="1"/>
  <c r="I10" i="9" l="1"/>
  <c r="I9" i="9"/>
  <c r="F14" i="4"/>
  <c r="E11" i="4"/>
  <c r="F11" i="4" s="1"/>
  <c r="E43" i="4" l="1"/>
  <c r="F43" i="4" s="1"/>
  <c r="G11" i="11"/>
</calcChain>
</file>

<file path=xl/sharedStrings.xml><?xml version="1.0" encoding="utf-8"?>
<sst xmlns="http://schemas.openxmlformats.org/spreadsheetml/2006/main" count="862" uniqueCount="332">
  <si>
    <t>ВСЕГО ДОХОДОВ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</si>
  <si>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</si>
  <si>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</si>
  <si>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от других бюджетов бюджетной системы Российской Федерации</t>
  </si>
  <si>
    <t>Дотации бюджетам субъектов Российской Федерации имуниципальных образований</t>
  </si>
  <si>
    <t>2 02 01000 00 0000 151</t>
  </si>
  <si>
    <t>БЕЗВОЗМЕЗДНЫЕ ПОСТУПЛЕНИЯ ОТ ДРУГИХ БЮДЖЕТОВ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</si>
  <si>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</si>
  <si>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</si>
  <si>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</si>
  <si>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ДОХОДЫ ОТ ОКАЗАНИЯ ПЛАТНЫХ УСЛУГ (РАБОТ) И КОМПЕНСАЦИИ ЗАТРАТ ГОСУДАРСТВА</t>
  </si>
  <si>
    <t>1 13 00000 00 0000 000</t>
  </si>
  <si>
    <t>Плата за негативное воздействие на окружающую среду</t>
  </si>
  <si>
    <t>1 12 01000 01 0000 120</t>
  </si>
  <si>
    <t>ПЛАТЕЖИ ПРИ ПОЛЬЗОВАЕИИ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</si>
  <si>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</si>
  <si>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</si>
  <si>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</si>
  <si>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</si>
  <si>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</si>
  <si>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</si>
  <si>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</si>
  <si>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</si>
  <si>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</si>
  <si>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на нефтепродукты</t>
  </si>
  <si>
    <t>1 03 02200 01 0000 110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</si>
  <si>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</si>
  <si>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</si>
  <si>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</si>
  <si>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</si>
  <si>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</si>
  <si>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</si>
  <si>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</si>
  <si>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</si>
  <si>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дохода</t>
  </si>
  <si>
    <t>Код бюджетной классификации Российской Федерации</t>
  </si>
  <si>
    <t>тыс.руб.</t>
  </si>
  <si>
    <t>рабочего поселка (поселка городского типа) Экимчан</t>
  </si>
  <si>
    <t>010</t>
  </si>
  <si>
    <t>Наименование</t>
  </si>
  <si>
    <t>Код главы</t>
  </si>
  <si>
    <t>3</t>
  </si>
  <si>
    <t>2</t>
  </si>
  <si>
    <t>1</t>
  </si>
  <si>
    <t>(тыс.руб.)</t>
  </si>
  <si>
    <t>администрации рабочего поселка (пгт) Экимчан</t>
  </si>
  <si>
    <t>Прочие межбюджетные трансферты общего характера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</si>
  <si>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</si>
  <si>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</si>
  <si>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</si>
  <si>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1101</t>
  </si>
  <si>
    <t>1100</t>
  </si>
  <si>
    <t>Благоустройство</t>
  </si>
  <si>
    <t>0503</t>
  </si>
  <si>
    <t>Жилищно-коммунальное хозяйство</t>
  </si>
  <si>
    <t>0500</t>
  </si>
  <si>
    <t>0409</t>
  </si>
  <si>
    <t>Национальная экономика</t>
  </si>
  <si>
    <t>0400</t>
  </si>
  <si>
    <t>Мобилизационная и вневойсковая подготовка</t>
  </si>
  <si>
    <t>0203</t>
  </si>
  <si>
    <t>Национальная оборона</t>
  </si>
  <si>
    <t>0200</t>
  </si>
  <si>
    <t>0113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</si>
  <si>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</si>
  <si>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</si>
  <si>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</si>
  <si>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</si>
  <si>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0102</t>
  </si>
  <si>
    <t>Общегосударственные вопросы</t>
  </si>
  <si>
    <t>0100</t>
  </si>
  <si>
    <t>Иные межбюджетные трансферты</t>
  </si>
  <si>
    <t>Межбюджетные трансферты</t>
  </si>
  <si>
    <t>111</t>
  </si>
  <si>
    <t>Прочие закупки товаров, работ и услуг для государственных нужд</t>
  </si>
  <si>
    <t>Организация и проведение мероприятий по реализации долгосрочной целевой программы</t>
  </si>
  <si>
    <t>Целевые программы муниципальных образований</t>
  </si>
  <si>
    <t>Прочие расходы на благоустройство</t>
  </si>
  <si>
    <t>Уличное освещение</t>
  </si>
  <si>
    <t>Дорожное хозяйство</t>
  </si>
  <si>
    <t>Дорожное хозяйство (Дорожные фонды)</t>
  </si>
  <si>
    <t>121</t>
  </si>
  <si>
    <t>852</t>
  </si>
  <si>
    <t>851</t>
  </si>
  <si>
    <t>Уплата налога на имущество организаций и земельного налога</t>
  </si>
  <si>
    <t>831</t>
  </si>
  <si>
    <t>Исполнение судебных актов по возмещению вреда</t>
  </si>
  <si>
    <t>Прочие закупки товаров, работ, услуг для государственных нужд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</si>
  <si>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</si>
  <si>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</si>
  <si>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</si>
  <si>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122</t>
  </si>
  <si>
    <t>Центральный аппарат</t>
  </si>
  <si>
    <t>Руководство и управление в cфере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</si>
  <si>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</si>
  <si>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рабочего поселка (пгт) Экимчан</t>
  </si>
  <si>
    <t>ВР</t>
  </si>
  <si>
    <t>ЦСР</t>
  </si>
  <si>
    <t>ПР</t>
  </si>
  <si>
    <t>РЗ</t>
  </si>
  <si>
    <t>(тыс.руб)</t>
  </si>
  <si>
    <t>1 13 01995 13 0000 130</t>
  </si>
  <si>
    <t>1 11 05035 13 0000 120</t>
  </si>
  <si>
    <t>Обеспечение пожарной безопасности</t>
  </si>
  <si>
    <t>Национальная безопасность и правоохранительная деятельность</t>
  </si>
  <si>
    <t>0300</t>
  </si>
  <si>
    <t>0310</t>
  </si>
  <si>
    <t>Прочие работы, услуги</t>
  </si>
  <si>
    <t>Другие вопросы в области социальной политики</t>
  </si>
  <si>
    <t>Физическая культура</t>
  </si>
  <si>
    <t>Программы муниципальных образований</t>
  </si>
  <si>
    <t>Субвенции бюджетам на государственную регистрацию актов гражданского состояния</t>
  </si>
  <si>
    <t>1 08 00000 00 0000 000</t>
  </si>
  <si>
    <t>Государственная пошлина</t>
  </si>
  <si>
    <t>Государственная пошлина за совершение нотариальных действий</t>
  </si>
  <si>
    <t>88 8 00 80010</t>
  </si>
  <si>
    <t>129</t>
  </si>
  <si>
    <t>88 8 00 80040</t>
  </si>
  <si>
    <t>88 8 00 10620</t>
  </si>
  <si>
    <t>88 8 00 80140</t>
  </si>
  <si>
    <t>119</t>
  </si>
  <si>
    <t xml:space="preserve">Фонд оплаты труда казенных учреждений </t>
  </si>
  <si>
    <t xml:space="preserve">Фонд оплаты труда государственных (муниципальных) органов </t>
  </si>
  <si>
    <t>88 8 00 51180</t>
  </si>
  <si>
    <t>04 1 01 10194</t>
  </si>
  <si>
    <t>88 8 00 60001</t>
  </si>
  <si>
    <t>88 8 00 600005</t>
  </si>
  <si>
    <t>01 1 01 10190</t>
  </si>
  <si>
    <t>02 1 01 10192</t>
  </si>
  <si>
    <t>05 1 01 10190</t>
  </si>
  <si>
    <t>88 8 00 87040</t>
  </si>
  <si>
    <t>Взносы по обязательному соц. страхованию</t>
  </si>
  <si>
    <t>Иные выплаты персоналу за исключением фонда оплаты труда</t>
  </si>
  <si>
    <t>0502</t>
  </si>
  <si>
    <t>244</t>
  </si>
  <si>
    <t>1 11 05013 13 0000 120</t>
  </si>
  <si>
    <t>Субвенции бюджетам городских поселений на государственную регистрацию актов гражданского состояния</t>
  </si>
  <si>
    <t xml:space="preserve"> 05 1 02 87400</t>
  </si>
  <si>
    <t>1 08 04000 00 1000 110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</si>
  <si>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</si>
  <si>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учрежедений)</t>
  </si>
  <si>
    <t>Прочие доходы от оказания платных услуг получателями средств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</si>
  <si>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</si>
  <si>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городских </t>
  </si>
  <si>
    <t>Дотации бюджетам городских поселений на выравнивание уровня бюджетной обеспеченности</t>
  </si>
  <si>
    <t xml:space="preserve">Уплата прочих налогов, сборов </t>
  </si>
  <si>
    <t>Уплата иных платежей</t>
  </si>
  <si>
    <t>853</t>
  </si>
  <si>
    <t>10 6 02 59300</t>
  </si>
  <si>
    <t>870</t>
  </si>
  <si>
    <t>4</t>
  </si>
  <si>
    <t>5</t>
  </si>
  <si>
    <t>120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</si>
  <si>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</si>
  <si>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обеспечения государственных (муниципальных) нужд </t>
  </si>
  <si>
    <t>200</t>
  </si>
  <si>
    <t xml:space="preserve">Исполнение судебных актов </t>
  </si>
  <si>
    <t>830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</si>
  <si>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</si>
  <si>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</si>
  <si>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</si>
  <si>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</si>
  <si>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№ п/п</t>
  </si>
  <si>
    <t>Наименование программы</t>
  </si>
  <si>
    <t>Итого</t>
  </si>
  <si>
    <t>Субсидии бюджетам бюджетной системы Российской Федерации (межбюдетные субсидии)</t>
  </si>
  <si>
    <t>Прочие субсидии бюджетам городских поселений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</si>
  <si>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</si>
  <si>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Учреждения по обеспечению хозяйственного обслуживания</t>
  </si>
  <si>
    <t>КБК</t>
  </si>
  <si>
    <t>2 02 29999 13 0000 151</t>
  </si>
  <si>
    <t>112</t>
  </si>
  <si>
    <t>07 1 01 10191</t>
  </si>
  <si>
    <t>Муниципальная программа "Дорожное хозяйство рабочего ппоселка (пгт) Экимчан на 2017-2019 годы"</t>
  </si>
  <si>
    <t>06 1 01 10195</t>
  </si>
  <si>
    <t>Муниципальная программа "Благоустройство территории рабочего поселка (пгт) Экимчан на 2017-2019 годы"</t>
  </si>
  <si>
    <t>Благоустройство территории рабочего поселка (поселка городского типа) Экимчан на 2017-2019 годы</t>
  </si>
  <si>
    <t>100</t>
  </si>
  <si>
    <t>Иные бюджетные ассигнования</t>
  </si>
  <si>
    <t>800</t>
  </si>
  <si>
    <t>500</t>
  </si>
  <si>
    <t>0107</t>
  </si>
  <si>
    <t>88 8 00 80100</t>
  </si>
  <si>
    <t>Обеспечение проведения выборов и референдумов</t>
  </si>
  <si>
    <t>0309</t>
  </si>
  <si>
    <t>09 1 01 10197</t>
  </si>
  <si>
    <t>Целевая программа "Формирование современной городской среды на территории рабочего поселка (пгт) Экимчан на 2018-2022 годы"</t>
  </si>
  <si>
    <t>Прочие расходы</t>
  </si>
  <si>
    <t>ЗАГС</t>
  </si>
  <si>
    <t>Противодействие экстремизму и профилактика терроризма в муниципальном образовании рабочий поселок (пгт) Экимчан на 2017--2019г.г.</t>
  </si>
  <si>
    <t>Развитие улично- дорожной сети рабочего поселка (пгт) Экимчан на 2018-2020 г.г.</t>
  </si>
  <si>
    <t>010 0503 0110110190 244</t>
  </si>
  <si>
    <t>010 0503 0210110192 244</t>
  </si>
  <si>
    <t>Об энергосбережении и повышении энергетической эффективности в пгт Экимчан на период 2018-2020 г.г.</t>
  </si>
  <si>
    <t>Пожарная безопасность и защита населения и территории рабочего поселка (пгт) Экимчан на 2018-2020 г.г.</t>
  </si>
  <si>
    <t>010 11010510110190 244</t>
  </si>
  <si>
    <t>Целевая программа "Пожарная безопасность и защита населения и территории рабочего поселка (пгт) Экимчан на 2018-2020 г.г."</t>
  </si>
  <si>
    <t>Муниципальная программа "Пожарная безопасность и защита населения и территории рабочего поселка (пгт) Экимчан на 2018-2020 г.г."</t>
  </si>
  <si>
    <t>6</t>
  </si>
  <si>
    <t>7</t>
  </si>
  <si>
    <t>8</t>
  </si>
  <si>
    <t>9</t>
  </si>
  <si>
    <t>Муниципальная программа "Об энергосбережении и повышении энергетической эффективности в Экимчан на период 2018-2020"</t>
  </si>
  <si>
    <t>10</t>
  </si>
  <si>
    <t>Целевая программа "Реформирование и модернизация жилищно-коммунального хозяйства в пгт Экимчан на 2019-2021гг"</t>
  </si>
  <si>
    <t>Программа "Развитие физической культуры и спорта в пгт Экимчан на 2019-2021гг"</t>
  </si>
  <si>
    <t>Код бюджетной классификации</t>
  </si>
  <si>
    <t>010 01 05 00 00 00 0000 000</t>
  </si>
  <si>
    <t>Изменение остатков средств  на счетах бюджетов</t>
  </si>
  <si>
    <t>2 02 49999 13 0000 150</t>
  </si>
  <si>
    <t>2 02 40000 00 0000 150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</si>
  <si>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</si>
  <si>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0801</t>
  </si>
  <si>
    <t>Культура</t>
  </si>
  <si>
    <t>540</t>
  </si>
  <si>
    <t>0800</t>
  </si>
  <si>
    <t>0106</t>
  </si>
  <si>
    <t>Муниципальная программа «Развитие и сохранение культуры рабочего поселка (поселка городского типа) Экимчан».</t>
  </si>
  <si>
    <t>03 4 01 10590</t>
  </si>
  <si>
    <t>010 08010340110590 244</t>
  </si>
  <si>
    <t>010 0502  0510287330 244</t>
  </si>
  <si>
    <t xml:space="preserve"> 05 1 02 87330</t>
  </si>
  <si>
    <t>Реформирование и модернизация жилищно-коммунального хозяйства в пгт Экимчан на 2019-2021гг</t>
  </si>
  <si>
    <t>Утачненный план</t>
  </si>
  <si>
    <t>% исполнения</t>
  </si>
  <si>
    <t>уточненный план</t>
  </si>
  <si>
    <t>03 4 01 S0550</t>
  </si>
  <si>
    <t>Исполнение</t>
  </si>
  <si>
    <t>010 0310 04 1 01 10194 244</t>
  </si>
  <si>
    <t>010 0309 08101 10198 244</t>
  </si>
  <si>
    <t>010 0409 0610110195 244</t>
  </si>
  <si>
    <t>010 0502 0510287400 244</t>
  </si>
  <si>
    <t>010 0801 03401S0550 244</t>
  </si>
  <si>
    <t>11</t>
  </si>
  <si>
    <t>010 0503 0710110191 244</t>
  </si>
  <si>
    <t>Уменьшение прочих остатков денежных средств бюджетов городских поселений</t>
  </si>
  <si>
    <t>Уменьшение остатков средств бюджета</t>
  </si>
  <si>
    <t>010 01 05  02 01 13 0000 610</t>
  </si>
  <si>
    <t>010 01 05  02 01 00 0000 610</t>
  </si>
  <si>
    <t>010 01 05  02 01 00 0000 600</t>
  </si>
  <si>
    <t>010 01 05  02 01 13 0000 510</t>
  </si>
  <si>
    <t>010 01 05  02 01 00 0000 510</t>
  </si>
  <si>
    <t>010 01 05  02 01 00 0000 500</t>
  </si>
  <si>
    <t>Увеличение остатков средств бюджета</t>
  </si>
  <si>
    <t>Увеличение прочих остатков денежных средств бюджетов городских поселений</t>
  </si>
  <si>
    <t>Утверждено бюджетной росписью, с учетом изменений</t>
  </si>
  <si>
    <t>Исполнено, руб</t>
  </si>
  <si>
    <t>Процент исполнения(%)</t>
  </si>
  <si>
    <t>Причины откланений</t>
  </si>
  <si>
    <t>Утверждено по программе, руб.</t>
  </si>
  <si>
    <t xml:space="preserve">Муниципальная программа "Расходы на мероприятия по сохранению памятников амурчанам, погибшим в годы Великой Отечественной войны и (или) войны с Японией 1945 года" </t>
  </si>
  <si>
    <t xml:space="preserve">«Развитие физической культуры и спорта на территории рабочего поселка (поселка городского типа) Экимчан
 на 2019-2021 годы»
</t>
  </si>
  <si>
    <t xml:space="preserve">Муниципальная программа "Развитие и сохранение культуры рабочего поселка (поселка городского типа)Экимчан </t>
  </si>
  <si>
    <t>Код главного администратора поступлений</t>
  </si>
  <si>
    <t>Код доходов бюджета рабочего поселка (пгт) Экимчан</t>
  </si>
  <si>
    <t>002</t>
  </si>
  <si>
    <t>тыс. рублей</t>
  </si>
  <si>
    <t>Источники доходов</t>
  </si>
  <si>
    <t>Уточненные бюджетные назначения</t>
  </si>
  <si>
    <t>исполнено</t>
  </si>
  <si>
    <t xml:space="preserve">     % исполнения</t>
  </si>
  <si>
    <t>Дотации  бюджетам   городских поселений   на   выравнивание бюджетной обеспеченности                                                                                                                          (районная)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</si>
  <si>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</si>
  <si>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</si>
  <si>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итого</t>
  </si>
  <si>
    <t>000 2 02 29999 13 0000 151</t>
  </si>
  <si>
    <t>000 2 02 35118 13 0000 151</t>
  </si>
  <si>
    <t xml:space="preserve">000 2 02 35930 13 0000 151   </t>
  </si>
  <si>
    <t>000 2 02 49999 10 0000 151</t>
  </si>
  <si>
    <t>2 02 35930 13 0000 151</t>
  </si>
  <si>
    <t>2 02 35930 00 0000 151</t>
  </si>
  <si>
    <t>2 02 20000 00 0000 151</t>
  </si>
  <si>
    <t>2 02 30000 00 0000 151</t>
  </si>
  <si>
    <t>Виды получаемых трансфертов</t>
  </si>
  <si>
    <t>Исполнение полномочий по осуществлению внешнего муниципального финансового контроля Контрольно-счетной палатой Селемджинского района</t>
  </si>
  <si>
    <t>Исполнение соглашения по передаче полномочий по решению вопросов по созданию условий для организации досуга и обеспечение жителей поселения услугами организации культуры</t>
  </si>
  <si>
    <t>Администратор</t>
  </si>
  <si>
    <t>ОТЧЕТ</t>
  </si>
  <si>
    <t>Тыс.руб</t>
  </si>
  <si>
    <t>Распоряжение</t>
  </si>
  <si>
    <t xml:space="preserve">дата </t>
  </si>
  <si>
    <t xml:space="preserve">номер </t>
  </si>
  <si>
    <t xml:space="preserve">Организация мероприятия </t>
  </si>
  <si>
    <t>0.00</t>
  </si>
  <si>
    <t>Глава рабочего поселка (пгт)Экимчан                                                                 Л.А. Климова</t>
  </si>
  <si>
    <t>N п/п</t>
  </si>
  <si>
    <t>Целевое   назночение иполучатель средств</t>
  </si>
  <si>
    <t>Предусмотрено распоряжением</t>
  </si>
  <si>
    <t>Бюджетные   ассигнования в соответствии со сводной бюджетной росписью с учетом изменений</t>
  </si>
  <si>
    <t>Кассовое исполнение</t>
  </si>
  <si>
    <t>2 02 16001 13 0000 151</t>
  </si>
  <si>
    <t>Расходы заплонированы на 12 месяцев</t>
  </si>
  <si>
    <t>000 2 02 16001 13 0000 151</t>
  </si>
  <si>
    <t>Доходов бюджет поселения по кадам видов и подвидов доходов, классификации операций сектора государственного управления,относящихся к доходам бюджета поселения с указанием плановых, фактических показателей и процент исполнения.</t>
  </si>
  <si>
    <t xml:space="preserve"> Расходов бюдета пселения  по разделам, подразделам, целевым статьям и видам расходов классификации расходов бюджетов в ведомственной структуре расходов бюджета поселения с указанием плановых, фактических показателей и процента исполнения.</t>
  </si>
  <si>
    <t>Источники  финансирования дефицита бюджета поселения по кодам группам, подгруппам, статьям, видам источников финансирования дефицита районного бюджета, классификации операций сектора государственного управления, относящихся к источникам финансирования дефицита бюджета поселения с указанием  плановых, фактических показателей и процента исполнения. источников финансирования дефицита бюджета</t>
  </si>
  <si>
    <t>2 02 35118 13 0000 150</t>
  </si>
  <si>
    <t>08 1 01 10196</t>
  </si>
  <si>
    <t>2020 год</t>
  </si>
  <si>
    <t>Муниципальная программа "Развитие улично- дорожной сети рабочего поселка (пгт) Экимчан на 2020-2022"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</si>
  <si>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</si>
  <si>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</si>
  <si>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13 2 03 87480</t>
  </si>
  <si>
    <t>Целевая программа "Противодействие экстремизму и профилактика терроризма в муниципальном образовании рабочий поселок (пгт) Экимчан на 2018-2020г.г.</t>
  </si>
  <si>
    <t>Целевая программа "Противодействие экстремизму и профилактика терроризма в муниципальном образовании рабочий поселок (пгт) Экимчан на 2018-2020 г.г."</t>
  </si>
  <si>
    <t>Целевая программа "Развитие транспортной системы и дорожного хозяйства рабочего поселка (поселка городского типа) Экимчан на 2020-2022 годы".</t>
  </si>
  <si>
    <t>Дорожное хозяйство рабочего поселка (поселка городского типа) Экимчан на 2020-2022 годы</t>
  </si>
  <si>
    <t>Муниципальная программа "Благоустройство территории рабочего поселка (пгт) Экимчан на 2018-2020 года"</t>
  </si>
  <si>
    <t>Работы запланированы на 3 квартал</t>
  </si>
  <si>
    <t>Работы запланированы на 3 квартал оплата по мере поступления акциз</t>
  </si>
  <si>
    <t>Работы запланированы на 4 квартал аукцион</t>
  </si>
  <si>
    <t>Работы запланированы на 3 квартал по аукциону</t>
  </si>
  <si>
    <t>Расходы заплонированы на 12 месяцев аукцион</t>
  </si>
  <si>
    <t>010 0503 0910110197  244</t>
  </si>
  <si>
    <t>Доходы от продажиземельных участков, находящихся  в собственности городских поселений</t>
  </si>
  <si>
    <t xml:space="preserve">                                                                                      Отчет об исполнении муниципальных</t>
  </si>
  <si>
    <t>за 1 квартал 2021 год</t>
  </si>
  <si>
    <t xml:space="preserve">Приложение № 1                              
к Решению рабочего поселка (пгт) Экимчан Совета народных депутатов "Об исполнении местного бюджета рабочего поселка (пгт) Экимчан за 1 квартал 2021 год №    от      2021г.                                     </t>
  </si>
  <si>
    <t>Приложение №2 к Решению  рабочего поселка (пгт) Экимчан  Совета народных депутатов "Об исполнении местного бюджета рабочего поселка (пгт) Экимчан за 1 квартал 2021 год " №   от        2021г.</t>
  </si>
  <si>
    <t>за 1 квартал  2021 год</t>
  </si>
  <si>
    <t>Приложение №3 к Решению рабочего поселка (пгт) Экимчан Совета народных депутатов "Об исполнении местного бюджета рабочего поселка (пгт) Экимчан за 1 квартал 2021 год "  №    от         2021г.</t>
  </si>
  <si>
    <t>администрации рабочего поселка (пгт) Экимчан за 1 квартал  2021 год</t>
  </si>
  <si>
    <t>Приложение № 4 к Решению  рабочего поселения (пгт)Экимчан Совета народных депутатов "Об исполнении местного бюджета рабочего поселка (пгт)ь Экимчан за 1 квартал 2021 год" №    от          2021г.</t>
  </si>
  <si>
    <t xml:space="preserve">                                                                                          целевых программ за 1 квартал  2021 год</t>
  </si>
  <si>
    <t xml:space="preserve">Приложение № 5                       
к Решению рабочего поселка (пгт) Экимчан Совета народных депутатов "Об исполнении местного бюджета рабочего поселка (пгт) Экимчан за 1 квартал 2021 год" №    от     2021г.                                      </t>
  </si>
  <si>
    <t>Об использовании средств резервного фонда за  1 квартал 2021 год.</t>
  </si>
  <si>
    <t>Приложение № 6                                 
к Решению  рабочего поселка (пгт) Экимчан Совета народных депутатов "Об исполнении местного бюджета рабочего поселка (пгт) Экимчан за1 квартал 2021 год" №   от      2021г.</t>
  </si>
  <si>
    <t xml:space="preserve">                               Информация о межбюджетных  трансфертах, получаемые из других бюджетов за 1 квартал 2021 год</t>
  </si>
  <si>
    <t>Приложение № 7                             
к Решению  рабочего поселка (пгт) Экимчан Совета народных депутатов "Об исполнении местного бюджета рабочего поселка (пгт) Экимчан за1 квартал  2021 год"  №     от    .2021г.</t>
  </si>
  <si>
    <t>Информация об объем межбюджетных трансфертов, предоставляемых из бюджета рабочего поселка (пгт) Экимчан на осуществление части полномочий по решению вопросов местного значения в соответствии с заключенными соглашениями за 1 квартал 2021 год</t>
  </si>
  <si>
    <t>0412</t>
  </si>
  <si>
    <t>010 0412 13 2 03 87480 244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</si>
</sst>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5" fillId="0" borderId="0"/>
    <xf numFmtId="0" fontId="21" fillId="0" borderId="0"/>
    <xf numFmtId="0" fontId="22" fillId="0" borderId="0">
      <alignment horizontal="left"/>
    </xf>
    <xf numFmtId="49" fontId="22" fillId="0" borderId="0"/>
    <xf numFmtId="0" fontId="23" fillId="0" borderId="0"/>
    <xf numFmtId="0" fontId="22" fillId="0" borderId="0"/>
    <xf numFmtId="49" fontId="22" fillId="0" borderId="16">
      <alignment horizontal="center" vertical="center" wrapText="1"/>
    </xf>
    <xf numFmtId="0" fontId="22" fillId="0" borderId="16">
      <alignment horizontal="center" vertical="center" wrapText="1"/>
    </xf>
    <xf numFmtId="0" fontId="23" fillId="0" borderId="17"/>
    <xf numFmtId="49" fontId="22" fillId="0" borderId="18">
      <alignment horizontal="center" vertical="center" wrapText="1"/>
    </xf>
    <xf numFmtId="49" fontId="22" fillId="0" borderId="19">
      <alignment horizontal="center" wrapText="1"/>
    </xf>
    <xf numFmtId="49" fontId="22" fillId="0" borderId="20">
      <alignment horizontal="center"/>
    </xf>
    <xf numFmtId="49" fontId="22" fillId="0" borderId="21">
      <alignment horizontal="center" wrapText="1"/>
    </xf>
    <xf numFmtId="49" fontId="22" fillId="0" borderId="22">
      <alignment horizontal="center"/>
    </xf>
    <xf numFmtId="49" fontId="22" fillId="0" borderId="23">
      <alignment horizontal="center"/>
    </xf>
    <xf numFmtId="49" fontId="22" fillId="0" borderId="24">
      <alignment horizontal="center"/>
    </xf>
    <xf numFmtId="4" fontId="22" fillId="0" borderId="24">
      <alignment horizontal="right"/>
    </xf>
    <xf numFmtId="4" fontId="22" fillId="0" borderId="25">
      <alignment horizontal="right"/>
    </xf>
    <xf numFmtId="0" fontId="23" fillId="0" borderId="26"/>
  </cellStyleXfs>
  <cellXfs count="181">
    <xf numFmtId="0" fontId="0" fillId="0" borderId="0" xfId="0"/>
    <xf numFmtId="0" fontId="1" fillId="0" borderId="0" xfId="1"/>
    <xf numFmtId="0" fontId="1" fillId="0" borderId="0" xfId="1" applyAlignment="1">
      <alignment vertical="justify" wrapText="1"/>
    </xf>
    <xf numFmtId="2" fontId="1" fillId="0" borderId="0" xfId="1" applyNumberFormat="1"/>
    <xf numFmtId="0" fontId="2" fillId="0" borderId="0" xfId="1" applyFont="1"/>
    <xf numFmtId="0" fontId="4" fillId="0" borderId="0" xfId="0" applyFont="1"/>
    <xf numFmtId="49" fontId="0" fillId="0" borderId="0" xfId="0" applyNumberFormat="1" applyAlignment="1">
      <alignment horizontal="left" vertical="justify" wrapText="1"/>
    </xf>
    <xf numFmtId="0" fontId="0" fillId="0" borderId="0" xfId="0" applyFont="1"/>
    <xf numFmtId="0" fontId="1" fillId="0" borderId="0" xfId="1" applyAlignment="1">
      <alignment horizontal="center"/>
    </xf>
    <xf numFmtId="49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justify" wrapText="1"/>
    </xf>
    <xf numFmtId="0" fontId="2" fillId="0" borderId="1" xfId="1" applyNumberFormat="1" applyFont="1" applyBorder="1" applyAlignment="1">
      <alignment horizontal="center" vertical="justify" wrapText="1"/>
    </xf>
    <xf numFmtId="0" fontId="1" fillId="0" borderId="0" xfId="1" applyAlignment="1">
      <alignment horizontal="center" vertical="justify" wrapText="1"/>
    </xf>
    <xf numFmtId="0" fontId="6" fillId="0" borderId="0" xfId="0" applyFont="1"/>
    <xf numFmtId="49" fontId="7" fillId="0" borderId="1" xfId="0" applyNumberFormat="1" applyFont="1" applyBorder="1" applyAlignment="1">
      <alignment horizontal="left" vertical="justify" wrapText="1"/>
    </xf>
    <xf numFmtId="49" fontId="10" fillId="0" borderId="1" xfId="0" applyNumberFormat="1" applyFont="1" applyBorder="1" applyAlignment="1">
      <alignment horizontal="left" vertical="justify" wrapText="1"/>
    </xf>
    <xf numFmtId="0" fontId="6" fillId="0" borderId="0" xfId="0" applyFont="1" applyAlignment="1">
      <alignment horizontal="center"/>
    </xf>
    <xf numFmtId="49" fontId="10" fillId="0" borderId="1" xfId="0" applyNumberFormat="1" applyFont="1" applyBorder="1" applyAlignment="1">
      <alignment vertical="justify" wrapText="1"/>
    </xf>
    <xf numFmtId="49" fontId="10" fillId="0" borderId="1" xfId="0" applyNumberFormat="1" applyFont="1" applyBorder="1"/>
    <xf numFmtId="49" fontId="2" fillId="0" borderId="1" xfId="0" applyNumberFormat="1" applyFont="1" applyFill="1" applyBorder="1" applyAlignment="1">
      <alignment vertical="justify" wrapText="1"/>
    </xf>
    <xf numFmtId="49" fontId="2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justify"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vertical="justify" wrapText="1"/>
    </xf>
    <xf numFmtId="49" fontId="2" fillId="0" borderId="1" xfId="0" applyNumberFormat="1" applyFont="1" applyFill="1" applyBorder="1" applyAlignment="1">
      <alignment horizontal="left"/>
    </xf>
    <xf numFmtId="49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justify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9" fontId="6" fillId="0" borderId="1" xfId="0" applyNumberFormat="1" applyFont="1" applyBorder="1" applyAlignment="1">
      <alignment horizontal="left" vertical="justify" wrapText="1"/>
    </xf>
    <xf numFmtId="0" fontId="6" fillId="0" borderId="0" xfId="0" applyFont="1" applyAlignment="1">
      <alignment horizontal="left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justify" wrapText="1"/>
    </xf>
    <xf numFmtId="0" fontId="0" fillId="2" borderId="0" xfId="0" applyFill="1"/>
    <xf numFmtId="49" fontId="7" fillId="2" borderId="1" xfId="0" applyNumberFormat="1" applyFont="1" applyFill="1" applyBorder="1" applyAlignment="1">
      <alignment horizontal="left" vertical="justify" wrapText="1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vertical="justify" wrapText="1"/>
    </xf>
    <xf numFmtId="49" fontId="3" fillId="2" borderId="1" xfId="0" applyNumberFormat="1" applyFont="1" applyFill="1" applyBorder="1"/>
    <xf numFmtId="49" fontId="14" fillId="2" borderId="1" xfId="0" applyNumberFormat="1" applyFont="1" applyFill="1" applyBorder="1" applyAlignment="1">
      <alignment horizontal="center" vertical="justify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Alignment="1">
      <alignment vertical="justify" wrapText="1"/>
    </xf>
    <xf numFmtId="164" fontId="0" fillId="0" borderId="0" xfId="0" applyNumberForma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justify" wrapText="1"/>
    </xf>
    <xf numFmtId="49" fontId="6" fillId="0" borderId="1" xfId="0" applyNumberFormat="1" applyFont="1" applyBorder="1" applyAlignment="1">
      <alignment vertical="justify" wrapText="1"/>
    </xf>
    <xf numFmtId="49" fontId="7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/>
    <xf numFmtId="0" fontId="16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justify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1" applyBorder="1"/>
    <xf numFmtId="0" fontId="18" fillId="0" borderId="1" xfId="0" applyFont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Border="1" applyAlignment="1"/>
    <xf numFmtId="0" fontId="17" fillId="0" borderId="6" xfId="0" applyFont="1" applyBorder="1" applyAlignment="1"/>
    <xf numFmtId="0" fontId="17" fillId="0" borderId="6" xfId="0" applyFont="1" applyBorder="1" applyAlignment="1">
      <alignment horizontal="right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49" fontId="17" fillId="0" borderId="9" xfId="0" applyNumberFormat="1" applyFont="1" applyBorder="1" applyAlignment="1">
      <alignment vertical="top"/>
    </xf>
    <xf numFmtId="0" fontId="17" fillId="0" borderId="7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49" fontId="17" fillId="0" borderId="2" xfId="0" applyNumberFormat="1" applyFont="1" applyBorder="1" applyAlignment="1">
      <alignment wrapText="1"/>
    </xf>
    <xf numFmtId="0" fontId="17" fillId="0" borderId="14" xfId="0" applyNumberFormat="1" applyFont="1" applyBorder="1" applyAlignment="1">
      <alignment vertical="top"/>
    </xf>
    <xf numFmtId="49" fontId="17" fillId="0" borderId="7" xfId="0" applyNumberFormat="1" applyFont="1" applyBorder="1" applyAlignment="1">
      <alignment vertical="top" wrapText="1"/>
    </xf>
    <xf numFmtId="0" fontId="20" fillId="0" borderId="0" xfId="0" applyFont="1"/>
    <xf numFmtId="0" fontId="17" fillId="0" borderId="7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4" fillId="0" borderId="9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7" xfId="0" applyBorder="1" applyAlignment="1">
      <alignment vertical="top" wrapText="1"/>
    </xf>
    <xf numFmtId="0" fontId="24" fillId="0" borderId="8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49" fontId="0" fillId="0" borderId="0" xfId="0" applyNumberFormat="1" applyAlignment="1">
      <alignment wrapText="1"/>
    </xf>
    <xf numFmtId="165" fontId="26" fillId="0" borderId="13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66" fontId="17" fillId="0" borderId="7" xfId="0" applyNumberFormat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justify" wrapText="1"/>
    </xf>
    <xf numFmtId="2" fontId="3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top" wrapText="1"/>
    </xf>
    <xf numFmtId="164" fontId="17" fillId="0" borderId="7" xfId="0" applyNumberFormat="1" applyFont="1" applyBorder="1" applyAlignment="1">
      <alignment horizontal="center" vertical="top" wrapText="1"/>
    </xf>
    <xf numFmtId="164" fontId="17" fillId="0" borderId="13" xfId="0" applyNumberFormat="1" applyFont="1" applyBorder="1" applyAlignment="1">
      <alignment horizontal="center" vertical="top" wrapText="1"/>
    </xf>
    <xf numFmtId="2" fontId="17" fillId="0" borderId="9" xfId="0" applyNumberFormat="1" applyFont="1" applyBorder="1" applyAlignment="1">
      <alignment horizontal="center" vertical="top" wrapText="1"/>
    </xf>
    <xf numFmtId="2" fontId="17" fillId="0" borderId="8" xfId="0" applyNumberFormat="1" applyFont="1" applyBorder="1" applyAlignment="1">
      <alignment horizontal="center" vertical="top" wrapText="1"/>
    </xf>
    <xf numFmtId="2" fontId="17" fillId="0" borderId="12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164" fontId="17" fillId="0" borderId="12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2" fillId="0" borderId="0" xfId="1" applyFont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7" fillId="0" borderId="1" xfId="0" applyNumberFormat="1" applyFont="1" applyBorder="1" applyAlignment="1">
      <alignment horizontal="center" vertical="justify" wrapText="1"/>
    </xf>
    <xf numFmtId="49" fontId="7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justify" wrapText="1"/>
    </xf>
    <xf numFmtId="49" fontId="14" fillId="2" borderId="3" xfId="0" applyNumberFormat="1" applyFont="1" applyFill="1" applyBorder="1" applyAlignment="1">
      <alignment horizontal="center" vertical="justify" wrapText="1"/>
    </xf>
    <xf numFmtId="49" fontId="14" fillId="2" borderId="2" xfId="0" applyNumberFormat="1" applyFont="1" applyFill="1" applyBorder="1" applyAlignment="1">
      <alignment horizontal="center" vertical="justify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0" xfId="1" applyFont="1" applyAlignment="1">
      <alignment horizontal="right" wrapText="1"/>
    </xf>
    <xf numFmtId="0" fontId="11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17" fillId="0" borderId="0" xfId="0" applyFont="1" applyBorder="1" applyAlignment="1"/>
    <xf numFmtId="0" fontId="17" fillId="0" borderId="7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64" fontId="17" fillId="0" borderId="8" xfId="0" applyNumberFormat="1" applyFont="1" applyBorder="1" applyAlignment="1">
      <alignment horizontal="center" vertical="top" wrapText="1"/>
    </xf>
    <xf numFmtId="164" fontId="17" fillId="0" borderId="7" xfId="0" applyNumberFormat="1" applyFont="1" applyBorder="1" applyAlignment="1">
      <alignment horizontal="center" vertical="top" wrapText="1"/>
    </xf>
    <xf numFmtId="2" fontId="17" fillId="0" borderId="7" xfId="0" applyNumberFormat="1" applyFont="1" applyBorder="1" applyAlignment="1">
      <alignment horizontal="center" vertical="top" wrapText="1"/>
    </xf>
  </cellXfs>
  <cellStyles count="21">
    <cellStyle name="xl22" xfId="3"/>
    <cellStyle name="xl24" xfId="4"/>
    <cellStyle name="xl25" xfId="7"/>
    <cellStyle name="xl27" xfId="6"/>
    <cellStyle name="xl28" xfId="8"/>
    <cellStyle name="xl35" xfId="12"/>
    <cellStyle name="xl36" xfId="14"/>
    <cellStyle name="xl37" xfId="16"/>
    <cellStyle name="xl41" xfId="5"/>
    <cellStyle name="xl42" xfId="13"/>
    <cellStyle name="xl43" xfId="15"/>
    <cellStyle name="xl44" xfId="17"/>
    <cellStyle name="xl45" xfId="9"/>
    <cellStyle name="xl46" xfId="11"/>
    <cellStyle name="xl48" xfId="18"/>
    <cellStyle name="xl72" xfId="10"/>
    <cellStyle name="xl73" xfId="20"/>
    <cellStyle name="xl80" xfId="19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39997558519241921"/>
    <pageSetUpPr fitToPage="1"/>
  </sheetPr>
  <dimension ref="A1:I95"/>
  <sheetViews>
    <sheetView workbookViewId="0">
      <selection activeCell="E27" sqref="E27"/>
    </sheetView>
  </sheetViews>
  <sheetFormatPr defaultRowHeight="12.75" x14ac:dyDescent="0.2"/>
  <cols>
    <col min="1" max="1" width="9.140625" style="1"/>
    <col min="2" max="2" width="22.7109375" style="1" customWidth="1"/>
    <col min="3" max="3" width="35.7109375" style="1" customWidth="1"/>
    <col min="4" max="4" width="12.7109375" style="1" customWidth="1"/>
    <col min="5" max="6" width="12.5703125" style="1" customWidth="1"/>
    <col min="7" max="16384" width="9.140625" style="1"/>
  </cols>
  <sheetData>
    <row r="1" spans="1:9" ht="21" customHeight="1" x14ac:dyDescent="0.25">
      <c r="B1" s="4"/>
      <c r="C1" s="4"/>
      <c r="D1" s="4"/>
      <c r="E1" s="4"/>
      <c r="F1" s="41"/>
    </row>
    <row r="2" spans="1:9" ht="24" customHeight="1" x14ac:dyDescent="0.25">
      <c r="B2" s="4"/>
      <c r="C2" s="4"/>
      <c r="D2" s="140" t="s">
        <v>317</v>
      </c>
      <c r="E2" s="140"/>
      <c r="F2" s="140"/>
      <c r="G2" s="92"/>
    </row>
    <row r="3" spans="1:9" ht="21" customHeight="1" x14ac:dyDescent="0.25">
      <c r="B3" s="4"/>
      <c r="C3" s="4"/>
      <c r="D3" s="140"/>
      <c r="E3" s="140"/>
      <c r="F3" s="140"/>
      <c r="G3" s="89"/>
    </row>
    <row r="4" spans="1:9" ht="49.5" customHeight="1" x14ac:dyDescent="0.2">
      <c r="B4" s="4"/>
      <c r="C4" s="4"/>
      <c r="D4" s="140"/>
      <c r="E4" s="140"/>
      <c r="F4" s="140"/>
      <c r="G4" s="140"/>
      <c r="H4" s="140"/>
      <c r="I4" s="140"/>
    </row>
    <row r="5" spans="1:9" ht="29.25" customHeight="1" x14ac:dyDescent="0.2">
      <c r="B5" s="141" t="s">
        <v>293</v>
      </c>
      <c r="C5" s="141"/>
      <c r="D5" s="141"/>
      <c r="E5" s="141"/>
      <c r="F5" s="141"/>
      <c r="G5" s="140"/>
      <c r="H5" s="140"/>
      <c r="I5" s="140"/>
    </row>
    <row r="6" spans="1:9" ht="14.25" x14ac:dyDescent="0.2">
      <c r="B6" s="142" t="s">
        <v>37</v>
      </c>
      <c r="C6" s="142"/>
      <c r="D6" s="142"/>
      <c r="E6" s="142"/>
      <c r="F6" s="142"/>
      <c r="G6" s="140"/>
      <c r="H6" s="140"/>
      <c r="I6" s="140"/>
    </row>
    <row r="7" spans="1:9" ht="14.25" x14ac:dyDescent="0.2">
      <c r="B7" s="142" t="s">
        <v>316</v>
      </c>
      <c r="C7" s="142"/>
      <c r="D7" s="142"/>
      <c r="E7" s="142"/>
      <c r="F7" s="142"/>
    </row>
    <row r="8" spans="1:9" x14ac:dyDescent="0.2">
      <c r="B8" s="4"/>
      <c r="C8" s="4"/>
      <c r="D8" s="4"/>
      <c r="E8" s="4"/>
      <c r="F8" s="4" t="s">
        <v>36</v>
      </c>
    </row>
    <row r="9" spans="1:9" ht="26.25" customHeight="1" x14ac:dyDescent="0.25">
      <c r="A9" s="147" t="s">
        <v>35</v>
      </c>
      <c r="B9" s="148"/>
      <c r="C9" s="143" t="s">
        <v>34</v>
      </c>
      <c r="D9" s="145" t="s">
        <v>223</v>
      </c>
      <c r="E9" s="145" t="s">
        <v>227</v>
      </c>
      <c r="F9" s="144" t="s">
        <v>224</v>
      </c>
    </row>
    <row r="10" spans="1:9" ht="53.25" customHeight="1" x14ac:dyDescent="0.2">
      <c r="A10" s="67" t="s">
        <v>253</v>
      </c>
      <c r="B10" s="67" t="s">
        <v>254</v>
      </c>
      <c r="C10" s="143"/>
      <c r="D10" s="146"/>
      <c r="E10" s="146"/>
      <c r="F10" s="144"/>
    </row>
    <row r="11" spans="1:9" ht="25.5" x14ac:dyDescent="0.2">
      <c r="A11" s="68"/>
      <c r="B11" s="10" t="s">
        <v>33</v>
      </c>
      <c r="C11" s="9" t="s">
        <v>32</v>
      </c>
      <c r="D11" s="119">
        <f>D12+D14+D16+D21+D24+D26+D29+D19</f>
        <v>8385.1299999999992</v>
      </c>
      <c r="E11" s="119">
        <f>E12+E14+E16+E21+E24+E26+E29+E19</f>
        <v>1401.30907</v>
      </c>
      <c r="F11" s="117">
        <f>E11/D11*100</f>
        <v>16.711834759866576</v>
      </c>
    </row>
    <row r="12" spans="1:9" x14ac:dyDescent="0.2">
      <c r="A12" s="68">
        <v>182</v>
      </c>
      <c r="B12" s="10" t="s">
        <v>31</v>
      </c>
      <c r="C12" s="9" t="s">
        <v>30</v>
      </c>
      <c r="D12" s="119">
        <f>D13</f>
        <v>6237</v>
      </c>
      <c r="E12" s="119">
        <f>E13</f>
        <v>1186.52316</v>
      </c>
      <c r="F12" s="117">
        <f>F13</f>
        <v>19.023940355940354</v>
      </c>
    </row>
    <row r="13" spans="1:9" x14ac:dyDescent="0.2">
      <c r="A13" s="68">
        <v>182</v>
      </c>
      <c r="B13" s="11" t="s">
        <v>29</v>
      </c>
      <c r="C13" s="12" t="s">
        <v>28</v>
      </c>
      <c r="D13" s="120">
        <v>6237</v>
      </c>
      <c r="E13" s="121">
        <v>1186.52316</v>
      </c>
      <c r="F13" s="118">
        <f>E13/D13*100</f>
        <v>19.023940355940354</v>
      </c>
    </row>
    <row r="14" spans="1:9" ht="51" x14ac:dyDescent="0.2">
      <c r="A14" s="68">
        <v>100</v>
      </c>
      <c r="B14" s="10" t="s">
        <v>27</v>
      </c>
      <c r="C14" s="9" t="s">
        <v>26</v>
      </c>
      <c r="D14" s="119">
        <f>D15</f>
        <v>414.25</v>
      </c>
      <c r="E14" s="119">
        <f>SUM(E15)</f>
        <v>92.88503</v>
      </c>
      <c r="F14" s="118">
        <f t="shared" ref="F14:F42" si="0">E14/D14*100</f>
        <v>22.422457453228727</v>
      </c>
    </row>
    <row r="15" spans="1:9" x14ac:dyDescent="0.2">
      <c r="A15" s="68">
        <v>100</v>
      </c>
      <c r="B15" s="11" t="s">
        <v>25</v>
      </c>
      <c r="C15" s="12" t="s">
        <v>24</v>
      </c>
      <c r="D15" s="120">
        <v>414.25</v>
      </c>
      <c r="E15" s="121">
        <v>92.88503</v>
      </c>
      <c r="F15" s="118">
        <f t="shared" si="0"/>
        <v>22.422457453228727</v>
      </c>
    </row>
    <row r="16" spans="1:9" x14ac:dyDescent="0.2">
      <c r="A16" s="68"/>
      <c r="B16" s="10" t="s">
        <v>23</v>
      </c>
      <c r="C16" s="9" t="s">
        <v>22</v>
      </c>
      <c r="D16" s="119">
        <f>SUM(D17:D18)</f>
        <v>1648</v>
      </c>
      <c r="E16" s="119">
        <f>SUM(E17:E18)</f>
        <v>57.916930000000001</v>
      </c>
      <c r="F16" s="117">
        <f t="shared" si="0"/>
        <v>3.5143768203883492</v>
      </c>
    </row>
    <row r="17" spans="1:6" x14ac:dyDescent="0.2">
      <c r="A17" s="68">
        <v>182</v>
      </c>
      <c r="B17" s="11" t="s">
        <v>21</v>
      </c>
      <c r="C17" s="12" t="s">
        <v>20</v>
      </c>
      <c r="D17" s="120">
        <v>166</v>
      </c>
      <c r="E17" s="121">
        <v>1.83199</v>
      </c>
      <c r="F17" s="118">
        <f t="shared" si="0"/>
        <v>1.1036084337349399</v>
      </c>
    </row>
    <row r="18" spans="1:6" x14ac:dyDescent="0.2">
      <c r="A18" s="68">
        <v>182</v>
      </c>
      <c r="B18" s="11" t="s">
        <v>19</v>
      </c>
      <c r="C18" s="12" t="s">
        <v>18</v>
      </c>
      <c r="D18" s="120">
        <v>1482</v>
      </c>
      <c r="E18" s="121">
        <v>56.084940000000003</v>
      </c>
      <c r="F18" s="118">
        <f t="shared" si="0"/>
        <v>3.7844089068825912</v>
      </c>
    </row>
    <row r="19" spans="1:6" x14ac:dyDescent="0.2">
      <c r="A19" s="68"/>
      <c r="B19" s="34" t="s">
        <v>112</v>
      </c>
      <c r="C19" s="33" t="s">
        <v>113</v>
      </c>
      <c r="D19" s="119">
        <f>D20</f>
        <v>23</v>
      </c>
      <c r="E19" s="119">
        <f>E20</f>
        <v>0</v>
      </c>
      <c r="F19" s="118">
        <f t="shared" si="0"/>
        <v>0</v>
      </c>
    </row>
    <row r="20" spans="1:6" ht="25.5" x14ac:dyDescent="0.2">
      <c r="A20" s="69" t="s">
        <v>38</v>
      </c>
      <c r="B20" s="11" t="s">
        <v>138</v>
      </c>
      <c r="C20" s="12" t="s">
        <v>114</v>
      </c>
      <c r="D20" s="120">
        <v>23</v>
      </c>
      <c r="E20" s="121">
        <v>0</v>
      </c>
      <c r="F20" s="118">
        <f t="shared" si="0"/>
        <v>0</v>
      </c>
    </row>
    <row r="21" spans="1:6" ht="63.75" x14ac:dyDescent="0.2">
      <c r="A21" s="69" t="s">
        <v>255</v>
      </c>
      <c r="B21" s="32" t="s">
        <v>17</v>
      </c>
      <c r="C21" s="9" t="s">
        <v>16</v>
      </c>
      <c r="D21" s="119">
        <f>SUM(D22:D23)</f>
        <v>62.88</v>
      </c>
      <c r="E21" s="119">
        <f>SUM(E22:E23)</f>
        <v>37.27816</v>
      </c>
      <c r="F21" s="118">
        <f t="shared" si="0"/>
        <v>59.284605597964365</v>
      </c>
    </row>
    <row r="22" spans="1:6" ht="108.75" customHeight="1" x14ac:dyDescent="0.2">
      <c r="A22" s="69" t="s">
        <v>255</v>
      </c>
      <c r="B22" s="11" t="s">
        <v>135</v>
      </c>
      <c r="C22" s="13" t="s">
        <v>139</v>
      </c>
      <c r="D22" s="121">
        <v>62.88</v>
      </c>
      <c r="E22" s="121">
        <v>37.27816</v>
      </c>
      <c r="F22" s="118">
        <f t="shared" si="0"/>
        <v>59.284605597964365</v>
      </c>
    </row>
    <row r="23" spans="1:6" ht="76.5" hidden="1" x14ac:dyDescent="0.2">
      <c r="A23" s="69"/>
      <c r="B23" s="11" t="s">
        <v>102</v>
      </c>
      <c r="C23" s="13" t="s">
        <v>140</v>
      </c>
      <c r="D23" s="121">
        <v>0</v>
      </c>
      <c r="E23" s="121">
        <v>0</v>
      </c>
      <c r="F23" s="118" t="e">
        <f t="shared" si="0"/>
        <v>#DIV/0!</v>
      </c>
    </row>
    <row r="24" spans="1:6" ht="25.5" hidden="1" x14ac:dyDescent="0.2">
      <c r="A24" s="69"/>
      <c r="B24" s="10" t="s">
        <v>15</v>
      </c>
      <c r="C24" s="9" t="s">
        <v>14</v>
      </c>
      <c r="D24" s="119">
        <f>D25</f>
        <v>0</v>
      </c>
      <c r="E24" s="119">
        <f>E25</f>
        <v>0</v>
      </c>
      <c r="F24" s="118" t="e">
        <f t="shared" si="0"/>
        <v>#DIV/0!</v>
      </c>
    </row>
    <row r="25" spans="1:6" ht="25.5" hidden="1" x14ac:dyDescent="0.2">
      <c r="A25" s="69"/>
      <c r="B25" s="11" t="s">
        <v>13</v>
      </c>
      <c r="C25" s="12" t="s">
        <v>12</v>
      </c>
      <c r="D25" s="121">
        <v>0</v>
      </c>
      <c r="E25" s="121">
        <v>0</v>
      </c>
      <c r="F25" s="118" t="e">
        <f t="shared" si="0"/>
        <v>#DIV/0!</v>
      </c>
    </row>
    <row r="26" spans="1:6" ht="38.25" x14ac:dyDescent="0.2">
      <c r="A26" s="69"/>
      <c r="B26" s="10" t="s">
        <v>11</v>
      </c>
      <c r="C26" s="9" t="s">
        <v>10</v>
      </c>
      <c r="D26" s="119">
        <f>SUM(D27:D28)</f>
        <v>0</v>
      </c>
      <c r="E26" s="119">
        <f>SUM(E27:E28)</f>
        <v>0</v>
      </c>
      <c r="F26" s="118" t="e">
        <f t="shared" si="0"/>
        <v>#DIV/0!</v>
      </c>
    </row>
    <row r="27" spans="1:6" ht="38.25" x14ac:dyDescent="0.2">
      <c r="A27" s="69" t="s">
        <v>38</v>
      </c>
      <c r="B27" s="11" t="s">
        <v>101</v>
      </c>
      <c r="C27" s="12" t="s">
        <v>141</v>
      </c>
      <c r="D27" s="121">
        <v>0</v>
      </c>
      <c r="E27" s="121">
        <v>0</v>
      </c>
      <c r="F27" s="118" t="e">
        <f t="shared" si="0"/>
        <v>#DIV/0!</v>
      </c>
    </row>
    <row r="28" spans="1:6" ht="38.25" x14ac:dyDescent="0.2">
      <c r="A28" s="69" t="s">
        <v>38</v>
      </c>
      <c r="B28" s="114">
        <v>1.14060251300004E+16</v>
      </c>
      <c r="C28" s="12" t="s">
        <v>314</v>
      </c>
      <c r="D28" s="119">
        <v>0</v>
      </c>
      <c r="E28" s="121">
        <v>0</v>
      </c>
      <c r="F28" s="118">
        <v>0</v>
      </c>
    </row>
    <row r="29" spans="1:6" ht="76.5" x14ac:dyDescent="0.2">
      <c r="A29" s="69" t="s">
        <v>38</v>
      </c>
      <c r="B29" s="11" t="s">
        <v>300</v>
      </c>
      <c r="C29" s="12" t="s">
        <v>301</v>
      </c>
      <c r="D29" s="119">
        <v>0</v>
      </c>
      <c r="E29" s="121">
        <v>26.70579</v>
      </c>
      <c r="F29" s="118">
        <v>0</v>
      </c>
    </row>
    <row r="30" spans="1:6" x14ac:dyDescent="0.2">
      <c r="A30" s="69" t="s">
        <v>38</v>
      </c>
      <c r="B30" s="10" t="s">
        <v>9</v>
      </c>
      <c r="C30" s="9" t="s">
        <v>8</v>
      </c>
      <c r="D30" s="119">
        <f>D31</f>
        <v>2665.7125900000001</v>
      </c>
      <c r="E30" s="119">
        <f>E31</f>
        <v>21.568470000000001</v>
      </c>
      <c r="F30" s="118">
        <f t="shared" si="0"/>
        <v>0.80910710632911864</v>
      </c>
    </row>
    <row r="31" spans="1:6" ht="51" x14ac:dyDescent="0.2">
      <c r="A31" s="69" t="s">
        <v>38</v>
      </c>
      <c r="B31" s="10" t="s">
        <v>7</v>
      </c>
      <c r="C31" s="9" t="s">
        <v>6</v>
      </c>
      <c r="D31" s="119">
        <f>D32+D34+D36+D41</f>
        <v>2665.7125900000001</v>
      </c>
      <c r="E31" s="119">
        <f>E32+E34+E36+E41</f>
        <v>21.568470000000001</v>
      </c>
      <c r="F31" s="118">
        <f t="shared" si="0"/>
        <v>0.80910710632911864</v>
      </c>
    </row>
    <row r="32" spans="1:6" ht="38.25" x14ac:dyDescent="0.2">
      <c r="A32" s="69" t="s">
        <v>38</v>
      </c>
      <c r="B32" s="10" t="s">
        <v>5</v>
      </c>
      <c r="C32" s="9" t="s">
        <v>4</v>
      </c>
      <c r="D32" s="119">
        <f>D33</f>
        <v>303.95800000000003</v>
      </c>
      <c r="E32" s="119">
        <f>E33</f>
        <v>0</v>
      </c>
      <c r="F32" s="118">
        <f t="shared" si="0"/>
        <v>0</v>
      </c>
    </row>
    <row r="33" spans="1:6" ht="38.25" x14ac:dyDescent="0.2">
      <c r="A33" s="69" t="s">
        <v>38</v>
      </c>
      <c r="B33" s="11" t="s">
        <v>290</v>
      </c>
      <c r="C33" s="12" t="s">
        <v>144</v>
      </c>
      <c r="D33" s="121">
        <v>303.95800000000003</v>
      </c>
      <c r="E33" s="121">
        <v>0</v>
      </c>
      <c r="F33" s="118">
        <f t="shared" si="0"/>
        <v>0</v>
      </c>
    </row>
    <row r="34" spans="1:6" ht="38.25" x14ac:dyDescent="0.2">
      <c r="A34" s="69" t="s">
        <v>38</v>
      </c>
      <c r="B34" s="34" t="s">
        <v>271</v>
      </c>
      <c r="C34" s="33" t="s">
        <v>165</v>
      </c>
      <c r="D34" s="119">
        <f>D35</f>
        <v>2208.0207300000002</v>
      </c>
      <c r="E34" s="119">
        <f>E35</f>
        <v>0</v>
      </c>
      <c r="F34" s="118">
        <f t="shared" si="0"/>
        <v>0</v>
      </c>
    </row>
    <row r="35" spans="1:6" ht="25.5" x14ac:dyDescent="0.2">
      <c r="A35" s="69" t="s">
        <v>38</v>
      </c>
      <c r="B35" s="11" t="s">
        <v>170</v>
      </c>
      <c r="C35" s="12" t="s">
        <v>166</v>
      </c>
      <c r="D35" s="121">
        <v>2208.0207300000002</v>
      </c>
      <c r="E35" s="121">
        <v>0</v>
      </c>
      <c r="F35" s="118">
        <f t="shared" si="0"/>
        <v>0</v>
      </c>
    </row>
    <row r="36" spans="1:6" ht="38.25" x14ac:dyDescent="0.2">
      <c r="A36" s="69" t="s">
        <v>38</v>
      </c>
      <c r="B36" s="10" t="s">
        <v>272</v>
      </c>
      <c r="C36" s="9" t="s">
        <v>3</v>
      </c>
      <c r="D36" s="119">
        <f>D39+D37</f>
        <v>153.73385999999999</v>
      </c>
      <c r="E36" s="119">
        <f>E37+E39</f>
        <v>21.568470000000001</v>
      </c>
      <c r="F36" s="118">
        <f t="shared" si="0"/>
        <v>14.029745951867728</v>
      </c>
    </row>
    <row r="37" spans="1:6" ht="38.25" x14ac:dyDescent="0.2">
      <c r="A37" s="69" t="s">
        <v>38</v>
      </c>
      <c r="B37" s="31" t="s">
        <v>270</v>
      </c>
      <c r="C37" s="30" t="s">
        <v>111</v>
      </c>
      <c r="D37" s="119">
        <f>D38</f>
        <v>16.533860000000001</v>
      </c>
      <c r="E37" s="119">
        <f>E38</f>
        <v>0</v>
      </c>
      <c r="F37" s="118">
        <f t="shared" si="0"/>
        <v>0</v>
      </c>
    </row>
    <row r="38" spans="1:6" ht="51" x14ac:dyDescent="0.2">
      <c r="A38" s="69" t="s">
        <v>38</v>
      </c>
      <c r="B38" s="11" t="s">
        <v>269</v>
      </c>
      <c r="C38" s="12" t="s">
        <v>136</v>
      </c>
      <c r="D38" s="121">
        <v>16.533860000000001</v>
      </c>
      <c r="E38" s="121">
        <v>0</v>
      </c>
      <c r="F38" s="118">
        <f t="shared" si="0"/>
        <v>0</v>
      </c>
    </row>
    <row r="39" spans="1:6" ht="51" x14ac:dyDescent="0.2">
      <c r="A39" s="69" t="s">
        <v>38</v>
      </c>
      <c r="B39" s="10" t="s">
        <v>296</v>
      </c>
      <c r="C39" s="9" t="s">
        <v>2</v>
      </c>
      <c r="D39" s="119">
        <f t="shared" ref="D39" si="1">D40</f>
        <v>137.19999999999999</v>
      </c>
      <c r="E39" s="119">
        <f>E40</f>
        <v>21.568470000000001</v>
      </c>
      <c r="F39" s="118">
        <f t="shared" si="0"/>
        <v>15.720459183673471</v>
      </c>
    </row>
    <row r="40" spans="1:6" ht="51" x14ac:dyDescent="0.2">
      <c r="A40" s="69" t="s">
        <v>38</v>
      </c>
      <c r="B40" s="11" t="s">
        <v>296</v>
      </c>
      <c r="C40" s="12" t="s">
        <v>142</v>
      </c>
      <c r="D40" s="121">
        <v>137.19999999999999</v>
      </c>
      <c r="E40" s="121">
        <v>21.568470000000001</v>
      </c>
      <c r="F40" s="118">
        <f t="shared" si="0"/>
        <v>15.720459183673471</v>
      </c>
    </row>
    <row r="41" spans="1:6" ht="25.5" x14ac:dyDescent="0.2">
      <c r="A41" s="69" t="s">
        <v>38</v>
      </c>
      <c r="B41" s="10" t="s">
        <v>210</v>
      </c>
      <c r="C41" s="9" t="s">
        <v>1</v>
      </c>
      <c r="D41" s="119">
        <f>D42</f>
        <v>0</v>
      </c>
      <c r="E41" s="119">
        <f>E42</f>
        <v>0</v>
      </c>
      <c r="F41" s="118" t="e">
        <f t="shared" si="0"/>
        <v>#DIV/0!</v>
      </c>
    </row>
    <row r="42" spans="1:6" ht="25.5" x14ac:dyDescent="0.2">
      <c r="A42" s="69" t="s">
        <v>38</v>
      </c>
      <c r="B42" s="11" t="s">
        <v>209</v>
      </c>
      <c r="C42" s="12" t="s">
        <v>143</v>
      </c>
      <c r="D42" s="121">
        <v>0</v>
      </c>
      <c r="E42" s="121">
        <v>0</v>
      </c>
      <c r="F42" s="118" t="e">
        <f t="shared" si="0"/>
        <v>#DIV/0!</v>
      </c>
    </row>
    <row r="43" spans="1:6" x14ac:dyDescent="0.2">
      <c r="A43" s="66"/>
      <c r="B43" s="10" t="s">
        <v>0</v>
      </c>
      <c r="C43" s="9"/>
      <c r="D43" s="119">
        <f>D30+D11</f>
        <v>11050.84259</v>
      </c>
      <c r="E43" s="119">
        <f>E30+E11</f>
        <v>1422.87754</v>
      </c>
      <c r="F43" s="117">
        <f>E43/D43*100</f>
        <v>12.875738011937422</v>
      </c>
    </row>
    <row r="44" spans="1:6" x14ac:dyDescent="0.2">
      <c r="B44" s="8"/>
      <c r="C44" s="14"/>
      <c r="D44" s="14"/>
      <c r="E44" s="14"/>
      <c r="F44" s="3"/>
    </row>
    <row r="45" spans="1:6" x14ac:dyDescent="0.2">
      <c r="C45" s="2"/>
      <c r="D45" s="2"/>
      <c r="E45" s="2"/>
      <c r="F45" s="3"/>
    </row>
    <row r="46" spans="1:6" ht="15" x14ac:dyDescent="0.2">
      <c r="C46" s="2"/>
      <c r="D46" s="2"/>
      <c r="E46" s="6"/>
      <c r="F46" s="3"/>
    </row>
    <row r="47" spans="1:6" x14ac:dyDescent="0.2">
      <c r="C47" s="2"/>
      <c r="D47" s="2"/>
      <c r="E47" s="2"/>
    </row>
    <row r="48" spans="1:6" x14ac:dyDescent="0.2">
      <c r="C48" s="2"/>
      <c r="D48" s="2"/>
      <c r="E48" s="52"/>
    </row>
    <row r="49" spans="3:5" x14ac:dyDescent="0.2">
      <c r="C49" s="2"/>
      <c r="D49" s="2"/>
      <c r="E49" s="2"/>
    </row>
    <row r="50" spans="3:5" x14ac:dyDescent="0.2">
      <c r="C50" s="2"/>
      <c r="D50" s="2"/>
      <c r="E50" s="2"/>
    </row>
    <row r="51" spans="3:5" x14ac:dyDescent="0.2">
      <c r="C51" s="2"/>
      <c r="D51" s="2"/>
      <c r="E51" s="2"/>
    </row>
    <row r="52" spans="3:5" x14ac:dyDescent="0.2">
      <c r="C52" s="2"/>
      <c r="D52" s="2"/>
      <c r="E52" s="2"/>
    </row>
    <row r="53" spans="3:5" x14ac:dyDescent="0.2">
      <c r="C53" s="2"/>
      <c r="D53" s="2"/>
      <c r="E53" s="2"/>
    </row>
    <row r="54" spans="3:5" x14ac:dyDescent="0.2">
      <c r="C54" s="2"/>
      <c r="D54" s="2"/>
      <c r="E54" s="2"/>
    </row>
    <row r="55" spans="3:5" x14ac:dyDescent="0.2">
      <c r="C55" s="2"/>
      <c r="D55" s="2"/>
      <c r="E55" s="2"/>
    </row>
    <row r="56" spans="3:5" x14ac:dyDescent="0.2">
      <c r="C56" s="2"/>
      <c r="D56" s="2"/>
      <c r="E56" s="2"/>
    </row>
    <row r="57" spans="3:5" x14ac:dyDescent="0.2">
      <c r="C57" s="2"/>
      <c r="D57" s="2"/>
      <c r="E57" s="2"/>
    </row>
    <row r="58" spans="3:5" x14ac:dyDescent="0.2">
      <c r="C58" s="2"/>
      <c r="D58" s="2"/>
      <c r="E58" s="2"/>
    </row>
    <row r="59" spans="3:5" x14ac:dyDescent="0.2">
      <c r="C59" s="2"/>
      <c r="D59" s="2"/>
      <c r="E59" s="2"/>
    </row>
    <row r="60" spans="3:5" x14ac:dyDescent="0.2">
      <c r="C60" s="2"/>
      <c r="D60" s="2"/>
      <c r="E60" s="2"/>
    </row>
    <row r="61" spans="3:5" x14ac:dyDescent="0.2">
      <c r="C61" s="2"/>
      <c r="D61" s="2"/>
      <c r="E61" s="2"/>
    </row>
    <row r="62" spans="3:5" x14ac:dyDescent="0.2">
      <c r="C62" s="2"/>
      <c r="D62" s="2"/>
      <c r="E62" s="2"/>
    </row>
    <row r="63" spans="3:5" x14ac:dyDescent="0.2">
      <c r="C63" s="2"/>
      <c r="D63" s="2"/>
      <c r="E63" s="2"/>
    </row>
    <row r="64" spans="3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</sheetData>
  <mergeCells count="10">
    <mergeCell ref="G4:I6"/>
    <mergeCell ref="D2:F4"/>
    <mergeCell ref="B5:F5"/>
    <mergeCell ref="B7:F7"/>
    <mergeCell ref="C9:C10"/>
    <mergeCell ref="F9:F10"/>
    <mergeCell ref="B6:F6"/>
    <mergeCell ref="E9:E10"/>
    <mergeCell ref="D9:D10"/>
    <mergeCell ref="A9:B9"/>
  </mergeCells>
  <pageMargins left="0.78740157480314965" right="0.39370078740157483" top="0.78740157480314965" bottom="0.39370078740157483" header="0.51181102362204722" footer="0.51181102362204722"/>
  <pageSetup paperSize="9" scale="6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94"/>
  <sheetViews>
    <sheetView workbookViewId="0">
      <selection activeCell="H118" sqref="H118"/>
    </sheetView>
  </sheetViews>
  <sheetFormatPr defaultColWidth="9.7109375" defaultRowHeight="15" x14ac:dyDescent="0.25"/>
  <cols>
    <col min="1" max="1" width="40.7109375" customWidth="1"/>
    <col min="2" max="4" width="5.7109375" customWidth="1"/>
    <col min="5" max="5" width="12.7109375" customWidth="1"/>
    <col min="6" max="6" width="4.28515625" customWidth="1"/>
    <col min="7" max="7" width="13.28515625" customWidth="1"/>
    <col min="8" max="9" width="11.7109375" customWidth="1"/>
    <col min="10" max="10" width="14.42578125" customWidth="1"/>
    <col min="11" max="11" width="13.140625" customWidth="1"/>
  </cols>
  <sheetData>
    <row r="1" spans="1:11" ht="29.25" customHeight="1" x14ac:dyDescent="0.25">
      <c r="A1" s="15"/>
      <c r="B1" s="15"/>
      <c r="C1" s="15"/>
      <c r="D1" s="15"/>
      <c r="E1" s="15"/>
      <c r="F1" s="149" t="s">
        <v>318</v>
      </c>
      <c r="G1" s="149"/>
      <c r="H1" s="149"/>
      <c r="I1" s="149"/>
    </row>
    <row r="2" spans="1:11" ht="42" customHeight="1" x14ac:dyDescent="0.25">
      <c r="A2" s="15"/>
      <c r="B2" s="15"/>
      <c r="C2" s="15"/>
      <c r="D2" s="15"/>
      <c r="E2" s="15"/>
      <c r="F2" s="149"/>
      <c r="G2" s="149"/>
      <c r="H2" s="149"/>
      <c r="I2" s="149"/>
    </row>
    <row r="3" spans="1:11" ht="56.25" customHeight="1" x14ac:dyDescent="0.25">
      <c r="A3" s="151" t="s">
        <v>294</v>
      </c>
      <c r="B3" s="151"/>
      <c r="C3" s="151"/>
      <c r="D3" s="151"/>
      <c r="E3" s="151"/>
      <c r="F3" s="151"/>
      <c r="G3" s="151"/>
      <c r="H3" s="151"/>
      <c r="I3" s="151"/>
    </row>
    <row r="4" spans="1:11" ht="15.75" x14ac:dyDescent="0.25">
      <c r="A4" s="150" t="s">
        <v>45</v>
      </c>
      <c r="B4" s="150"/>
      <c r="C4" s="150"/>
      <c r="D4" s="150"/>
      <c r="E4" s="150"/>
      <c r="F4" s="150"/>
      <c r="G4" s="150"/>
      <c r="H4" s="150"/>
      <c r="I4" s="150"/>
    </row>
    <row r="5" spans="1:11" ht="15.75" x14ac:dyDescent="0.25">
      <c r="A5" s="150" t="s">
        <v>319</v>
      </c>
      <c r="B5" s="150"/>
      <c r="C5" s="150"/>
      <c r="D5" s="150"/>
      <c r="E5" s="150"/>
      <c r="F5" s="150"/>
      <c r="G5" s="150"/>
      <c r="H5" s="150"/>
      <c r="I5" s="150"/>
    </row>
    <row r="6" spans="1:11" x14ac:dyDescent="0.25">
      <c r="A6" s="18"/>
      <c r="B6" s="18"/>
      <c r="C6" s="18"/>
      <c r="D6" s="18"/>
      <c r="E6" s="18"/>
      <c r="F6" s="18"/>
      <c r="G6" s="35"/>
      <c r="H6" s="35"/>
      <c r="I6" s="35" t="s">
        <v>100</v>
      </c>
    </row>
    <row r="7" spans="1:11" ht="17.25" customHeight="1" x14ac:dyDescent="0.25">
      <c r="A7" s="152"/>
      <c r="B7" s="153" t="s">
        <v>40</v>
      </c>
      <c r="C7" s="153" t="s">
        <v>99</v>
      </c>
      <c r="D7" s="153" t="s">
        <v>98</v>
      </c>
      <c r="E7" s="153" t="s">
        <v>97</v>
      </c>
      <c r="F7" s="153" t="s">
        <v>96</v>
      </c>
      <c r="G7" s="155" t="s">
        <v>225</v>
      </c>
      <c r="H7" s="155" t="s">
        <v>227</v>
      </c>
      <c r="I7" s="154" t="s">
        <v>224</v>
      </c>
    </row>
    <row r="8" spans="1:11" ht="39" customHeight="1" x14ac:dyDescent="0.25">
      <c r="A8" s="152"/>
      <c r="B8" s="153"/>
      <c r="C8" s="153"/>
      <c r="D8" s="153"/>
      <c r="E8" s="153"/>
      <c r="F8" s="153"/>
      <c r="G8" s="156"/>
      <c r="H8" s="156"/>
      <c r="I8" s="154"/>
    </row>
    <row r="9" spans="1:11" ht="16.5" customHeight="1" x14ac:dyDescent="0.25">
      <c r="A9" s="19" t="s">
        <v>95</v>
      </c>
      <c r="B9" s="20" t="s">
        <v>38</v>
      </c>
      <c r="C9" s="20"/>
      <c r="D9" s="20"/>
      <c r="E9" s="20"/>
      <c r="F9" s="20"/>
      <c r="G9" s="125">
        <f>G10+G60+G76+G83+G120+G69+G114+G106</f>
        <v>11622.140429999999</v>
      </c>
      <c r="H9" s="125">
        <f>H10+H60+H76+H83+H120+H69+H114+H106</f>
        <v>1500.2674300000001</v>
      </c>
      <c r="I9" s="122">
        <f>H9/G9*100</f>
        <v>12.908701620291815</v>
      </c>
      <c r="J9" s="53"/>
      <c r="K9" s="53"/>
    </row>
    <row r="10" spans="1:11" x14ac:dyDescent="0.25">
      <c r="A10" s="19" t="s">
        <v>69</v>
      </c>
      <c r="B10" s="20" t="s">
        <v>38</v>
      </c>
      <c r="C10" s="20" t="s">
        <v>70</v>
      </c>
      <c r="D10" s="20"/>
      <c r="E10" s="20"/>
      <c r="F10" s="20"/>
      <c r="G10" s="125">
        <f>G11+G17+G44+G40+G48+G36</f>
        <v>5473.4635099999996</v>
      </c>
      <c r="H10" s="125">
        <f>H11+H17+H44+H40+H48+H36</f>
        <v>1110.7557900000002</v>
      </c>
      <c r="I10" s="122">
        <f t="shared" ref="I10:I74" si="0">H10/G10*100</f>
        <v>20.293472094417968</v>
      </c>
      <c r="J10" s="53"/>
    </row>
    <row r="11" spans="1:11" ht="38.25" x14ac:dyDescent="0.25">
      <c r="A11" s="23" t="s">
        <v>94</v>
      </c>
      <c r="B11" s="24" t="s">
        <v>38</v>
      </c>
      <c r="C11" s="24" t="s">
        <v>70</v>
      </c>
      <c r="D11" s="24" t="s">
        <v>68</v>
      </c>
      <c r="E11" s="24"/>
      <c r="F11" s="24"/>
      <c r="G11" s="126">
        <f>G12</f>
        <v>1182.81818</v>
      </c>
      <c r="H11" s="126">
        <f t="shared" ref="H11:H12" si="1">H12</f>
        <v>235.11895999999999</v>
      </c>
      <c r="I11" s="122">
        <f t="shared" si="0"/>
        <v>19.877861532361635</v>
      </c>
      <c r="J11" s="53"/>
    </row>
    <row r="12" spans="1:11" ht="53.25" customHeight="1" x14ac:dyDescent="0.25">
      <c r="A12" s="21" t="s">
        <v>93</v>
      </c>
      <c r="B12" s="22" t="s">
        <v>38</v>
      </c>
      <c r="C12" s="22" t="s">
        <v>70</v>
      </c>
      <c r="D12" s="22" t="s">
        <v>68</v>
      </c>
      <c r="E12" s="22" t="s">
        <v>115</v>
      </c>
      <c r="F12" s="22" t="s">
        <v>177</v>
      </c>
      <c r="G12" s="127">
        <f>G13</f>
        <v>1182.81818</v>
      </c>
      <c r="H12" s="127">
        <f t="shared" si="1"/>
        <v>235.11895999999999</v>
      </c>
      <c r="I12" s="123">
        <f t="shared" si="0"/>
        <v>19.877861532361635</v>
      </c>
      <c r="J12" s="53"/>
    </row>
    <row r="13" spans="1:11" ht="25.5" x14ac:dyDescent="0.25">
      <c r="A13" s="21" t="s">
        <v>153</v>
      </c>
      <c r="B13" s="22" t="s">
        <v>38</v>
      </c>
      <c r="C13" s="22" t="s">
        <v>70</v>
      </c>
      <c r="D13" s="22" t="s">
        <v>68</v>
      </c>
      <c r="E13" s="22" t="s">
        <v>115</v>
      </c>
      <c r="F13" s="22" t="s">
        <v>152</v>
      </c>
      <c r="G13" s="126">
        <f>G14+G15+G16</f>
        <v>1182.81818</v>
      </c>
      <c r="H13" s="126">
        <f t="shared" ref="H13:I13" si="2">H14+H15+H16</f>
        <v>235.11895999999999</v>
      </c>
      <c r="I13" s="124">
        <f t="shared" si="2"/>
        <v>39.4114720210423</v>
      </c>
      <c r="J13" s="53"/>
    </row>
    <row r="14" spans="1:11" ht="25.5" x14ac:dyDescent="0.25">
      <c r="A14" s="21" t="s">
        <v>122</v>
      </c>
      <c r="B14" s="22" t="s">
        <v>38</v>
      </c>
      <c r="C14" s="22" t="s">
        <v>70</v>
      </c>
      <c r="D14" s="22" t="s">
        <v>68</v>
      </c>
      <c r="E14" s="22" t="s">
        <v>115</v>
      </c>
      <c r="F14" s="22" t="s">
        <v>81</v>
      </c>
      <c r="G14" s="127">
        <v>908.46249999999998</v>
      </c>
      <c r="H14" s="127">
        <v>181.93602999999999</v>
      </c>
      <c r="I14" s="123">
        <f t="shared" si="0"/>
        <v>20.026806830221389</v>
      </c>
      <c r="J14" s="53"/>
    </row>
    <row r="15" spans="1:11" x14ac:dyDescent="0.25">
      <c r="A15" s="21"/>
      <c r="B15" s="22" t="s">
        <v>38</v>
      </c>
      <c r="C15" s="22" t="s">
        <v>70</v>
      </c>
      <c r="D15" s="22" t="s">
        <v>68</v>
      </c>
      <c r="E15" s="22" t="s">
        <v>115</v>
      </c>
      <c r="F15" s="22" t="s">
        <v>91</v>
      </c>
      <c r="G15" s="127"/>
      <c r="H15" s="127"/>
      <c r="I15" s="123"/>
      <c r="J15" s="53"/>
    </row>
    <row r="16" spans="1:11" x14ac:dyDescent="0.25">
      <c r="A16" s="21" t="s">
        <v>131</v>
      </c>
      <c r="B16" s="22" t="s">
        <v>38</v>
      </c>
      <c r="C16" s="22" t="s">
        <v>70</v>
      </c>
      <c r="D16" s="22" t="s">
        <v>68</v>
      </c>
      <c r="E16" s="22" t="s">
        <v>115</v>
      </c>
      <c r="F16" s="22" t="s">
        <v>116</v>
      </c>
      <c r="G16" s="127">
        <v>274.35568000000001</v>
      </c>
      <c r="H16" s="127">
        <v>53.182929999999999</v>
      </c>
      <c r="I16" s="123">
        <f t="shared" si="0"/>
        <v>19.384665190820908</v>
      </c>
      <c r="J16" s="53"/>
    </row>
    <row r="17" spans="1:10" ht="51" x14ac:dyDescent="0.25">
      <c r="A17" s="23" t="s">
        <v>66</v>
      </c>
      <c r="B17" s="24" t="s">
        <v>38</v>
      </c>
      <c r="C17" s="24" t="s">
        <v>70</v>
      </c>
      <c r="D17" s="24" t="s">
        <v>67</v>
      </c>
      <c r="E17" s="24"/>
      <c r="F17" s="24"/>
      <c r="G17" s="126">
        <f>G18+G34</f>
        <v>3057.8188299999997</v>
      </c>
      <c r="H17" s="126">
        <f>H18+H34</f>
        <v>619.05744000000004</v>
      </c>
      <c r="I17" s="122">
        <f t="shared" si="0"/>
        <v>20.245065990387666</v>
      </c>
      <c r="J17" s="53"/>
    </row>
    <row r="18" spans="1:10" ht="51.75" customHeight="1" x14ac:dyDescent="0.25">
      <c r="A18" s="23" t="s">
        <v>93</v>
      </c>
      <c r="B18" s="24" t="s">
        <v>38</v>
      </c>
      <c r="C18" s="24" t="s">
        <v>70</v>
      </c>
      <c r="D18" s="24" t="s">
        <v>67</v>
      </c>
      <c r="E18" s="24" t="s">
        <v>117</v>
      </c>
      <c r="F18" s="24"/>
      <c r="G18" s="126">
        <f t="shared" ref="G18:H18" si="3">G19</f>
        <v>3057.8188299999997</v>
      </c>
      <c r="H18" s="126">
        <f t="shared" si="3"/>
        <v>619.05744000000004</v>
      </c>
      <c r="I18" s="122">
        <f t="shared" si="0"/>
        <v>20.245065990387666</v>
      </c>
      <c r="J18" s="53"/>
    </row>
    <row r="19" spans="1:10" x14ac:dyDescent="0.25">
      <c r="A19" s="23" t="s">
        <v>92</v>
      </c>
      <c r="B19" s="24" t="s">
        <v>38</v>
      </c>
      <c r="C19" s="24" t="s">
        <v>70</v>
      </c>
      <c r="D19" s="24" t="s">
        <v>67</v>
      </c>
      <c r="E19" s="24" t="s">
        <v>117</v>
      </c>
      <c r="F19" s="24"/>
      <c r="G19" s="126">
        <f>G21+G25+G28+G30</f>
        <v>3057.8188299999997</v>
      </c>
      <c r="H19" s="126">
        <f>H21+H25+H28+H30</f>
        <v>619.05744000000004</v>
      </c>
      <c r="I19" s="122">
        <f t="shared" si="0"/>
        <v>20.245065990387666</v>
      </c>
      <c r="J19" s="53"/>
    </row>
    <row r="20" spans="1:10" ht="25.5" x14ac:dyDescent="0.25">
      <c r="A20" s="23" t="s">
        <v>153</v>
      </c>
      <c r="B20" s="24" t="s">
        <v>38</v>
      </c>
      <c r="C20" s="24" t="s">
        <v>70</v>
      </c>
      <c r="D20" s="24" t="s">
        <v>67</v>
      </c>
      <c r="E20" s="24" t="s">
        <v>117</v>
      </c>
      <c r="F20" s="24" t="s">
        <v>177</v>
      </c>
      <c r="G20" s="126">
        <f>G21</f>
        <v>1782.55422</v>
      </c>
      <c r="H20" s="126">
        <f t="shared" ref="H20" si="4">H21</f>
        <v>310.71485999999999</v>
      </c>
      <c r="I20" s="122">
        <f t="shared" si="0"/>
        <v>17.430878484021655</v>
      </c>
      <c r="J20" s="53"/>
    </row>
    <row r="21" spans="1:10" ht="25.5" x14ac:dyDescent="0.25">
      <c r="A21" s="23" t="s">
        <v>153</v>
      </c>
      <c r="B21" s="24" t="s">
        <v>38</v>
      </c>
      <c r="C21" s="24" t="s">
        <v>70</v>
      </c>
      <c r="D21" s="24" t="s">
        <v>67</v>
      </c>
      <c r="E21" s="24" t="s">
        <v>117</v>
      </c>
      <c r="F21" s="24" t="s">
        <v>152</v>
      </c>
      <c r="G21" s="126">
        <f>G22+G23+G24</f>
        <v>1782.55422</v>
      </c>
      <c r="H21" s="126">
        <f t="shared" ref="H21" si="5">H22+H23+H24</f>
        <v>310.71485999999999</v>
      </c>
      <c r="I21" s="122">
        <f t="shared" si="0"/>
        <v>17.430878484021655</v>
      </c>
      <c r="J21" s="53"/>
    </row>
    <row r="22" spans="1:10" ht="25.5" x14ac:dyDescent="0.25">
      <c r="A22" s="21" t="s">
        <v>122</v>
      </c>
      <c r="B22" s="22" t="s">
        <v>38</v>
      </c>
      <c r="C22" s="22" t="s">
        <v>70</v>
      </c>
      <c r="D22" s="22" t="s">
        <v>67</v>
      </c>
      <c r="E22" s="22" t="s">
        <v>117</v>
      </c>
      <c r="F22" s="22" t="s">
        <v>81</v>
      </c>
      <c r="G22" s="127">
        <v>1325.808</v>
      </c>
      <c r="H22" s="127">
        <v>232.80713</v>
      </c>
      <c r="I22" s="123">
        <f t="shared" si="0"/>
        <v>17.559641365868963</v>
      </c>
      <c r="J22" s="53"/>
    </row>
    <row r="23" spans="1:10" ht="25.5" x14ac:dyDescent="0.25">
      <c r="A23" s="21" t="s">
        <v>132</v>
      </c>
      <c r="B23" s="22" t="s">
        <v>38</v>
      </c>
      <c r="C23" s="22" t="s">
        <v>70</v>
      </c>
      <c r="D23" s="22" t="s">
        <v>67</v>
      </c>
      <c r="E23" s="22" t="s">
        <v>117</v>
      </c>
      <c r="F23" s="22" t="s">
        <v>91</v>
      </c>
      <c r="G23" s="127">
        <v>56.352200000000003</v>
      </c>
      <c r="H23" s="127">
        <v>7.6</v>
      </c>
      <c r="I23" s="123">
        <f t="shared" si="0"/>
        <v>13.486607443897485</v>
      </c>
      <c r="J23" s="53"/>
    </row>
    <row r="24" spans="1:10" x14ac:dyDescent="0.25">
      <c r="A24" s="21" t="s">
        <v>131</v>
      </c>
      <c r="B24" s="22" t="s">
        <v>38</v>
      </c>
      <c r="C24" s="22" t="s">
        <v>70</v>
      </c>
      <c r="D24" s="22" t="s">
        <v>67</v>
      </c>
      <c r="E24" s="22" t="s">
        <v>117</v>
      </c>
      <c r="F24" s="22" t="s">
        <v>116</v>
      </c>
      <c r="G24" s="127">
        <v>400.39402000000001</v>
      </c>
      <c r="H24" s="127">
        <v>70.307730000000006</v>
      </c>
      <c r="I24" s="123">
        <f t="shared" si="0"/>
        <v>17.55963538116778</v>
      </c>
      <c r="J24" s="53"/>
    </row>
    <row r="25" spans="1:10" ht="25.5" x14ac:dyDescent="0.25">
      <c r="A25" s="23" t="s">
        <v>154</v>
      </c>
      <c r="B25" s="24" t="s">
        <v>38</v>
      </c>
      <c r="C25" s="24" t="s">
        <v>70</v>
      </c>
      <c r="D25" s="24" t="s">
        <v>67</v>
      </c>
      <c r="E25" s="24" t="s">
        <v>117</v>
      </c>
      <c r="F25" s="24" t="s">
        <v>155</v>
      </c>
      <c r="G25" s="126">
        <f>G26</f>
        <v>1112.3616099999999</v>
      </c>
      <c r="H25" s="126">
        <f t="shared" ref="H25" si="6">H26</f>
        <v>308.34258</v>
      </c>
      <c r="I25" s="122">
        <f t="shared" si="0"/>
        <v>27.719635164323947</v>
      </c>
      <c r="J25" s="53"/>
    </row>
    <row r="26" spans="1:10" ht="25.5" x14ac:dyDescent="0.25">
      <c r="A26" s="21" t="s">
        <v>87</v>
      </c>
      <c r="B26" s="22" t="s">
        <v>38</v>
      </c>
      <c r="C26" s="22" t="s">
        <v>70</v>
      </c>
      <c r="D26" s="22" t="s">
        <v>67</v>
      </c>
      <c r="E26" s="22" t="s">
        <v>117</v>
      </c>
      <c r="F26" s="22" t="s">
        <v>134</v>
      </c>
      <c r="G26" s="127">
        <v>1112.3616099999999</v>
      </c>
      <c r="H26" s="127">
        <v>308.34258</v>
      </c>
      <c r="I26" s="123">
        <f t="shared" si="0"/>
        <v>27.719635164323947</v>
      </c>
      <c r="J26" s="53"/>
    </row>
    <row r="27" spans="1:10" x14ac:dyDescent="0.25">
      <c r="A27" s="23" t="s">
        <v>178</v>
      </c>
      <c r="B27" s="24" t="s">
        <v>38</v>
      </c>
      <c r="C27" s="24" t="s">
        <v>70</v>
      </c>
      <c r="D27" s="24" t="s">
        <v>67</v>
      </c>
      <c r="E27" s="24" t="s">
        <v>117</v>
      </c>
      <c r="F27" s="24" t="s">
        <v>179</v>
      </c>
      <c r="G27" s="126">
        <f>G28</f>
        <v>0</v>
      </c>
      <c r="H27" s="126">
        <f t="shared" ref="H27" si="7">H28</f>
        <v>0</v>
      </c>
      <c r="I27" s="122" t="e">
        <f t="shared" si="0"/>
        <v>#DIV/0!</v>
      </c>
      <c r="J27" s="53"/>
    </row>
    <row r="28" spans="1:10" x14ac:dyDescent="0.25">
      <c r="A28" s="21" t="s">
        <v>156</v>
      </c>
      <c r="B28" s="22" t="s">
        <v>38</v>
      </c>
      <c r="C28" s="22" t="s">
        <v>70</v>
      </c>
      <c r="D28" s="22" t="s">
        <v>67</v>
      </c>
      <c r="E28" s="22" t="s">
        <v>117</v>
      </c>
      <c r="F28" s="22" t="s">
        <v>157</v>
      </c>
      <c r="G28" s="127">
        <f>G29</f>
        <v>0</v>
      </c>
      <c r="H28" s="127">
        <f t="shared" ref="H28" si="8">H29</f>
        <v>0</v>
      </c>
      <c r="I28" s="123" t="e">
        <f t="shared" si="0"/>
        <v>#DIV/0!</v>
      </c>
      <c r="J28" s="53"/>
    </row>
    <row r="29" spans="1:10" ht="25.5" x14ac:dyDescent="0.25">
      <c r="A29" s="21" t="s">
        <v>86</v>
      </c>
      <c r="B29" s="22" t="s">
        <v>38</v>
      </c>
      <c r="C29" s="22" t="s">
        <v>70</v>
      </c>
      <c r="D29" s="22" t="s">
        <v>67</v>
      </c>
      <c r="E29" s="22" t="s">
        <v>117</v>
      </c>
      <c r="F29" s="22" t="s">
        <v>85</v>
      </c>
      <c r="G29" s="127">
        <v>0</v>
      </c>
      <c r="H29" s="127">
        <v>0</v>
      </c>
      <c r="I29" s="123" t="e">
        <f t="shared" si="0"/>
        <v>#DIV/0!</v>
      </c>
      <c r="J29" s="53"/>
    </row>
    <row r="30" spans="1:10" x14ac:dyDescent="0.25">
      <c r="A30" s="23" t="s">
        <v>158</v>
      </c>
      <c r="B30" s="24" t="s">
        <v>38</v>
      </c>
      <c r="C30" s="24" t="s">
        <v>70</v>
      </c>
      <c r="D30" s="24" t="s">
        <v>67</v>
      </c>
      <c r="E30" s="24" t="s">
        <v>117</v>
      </c>
      <c r="F30" s="24" t="s">
        <v>159</v>
      </c>
      <c r="G30" s="126">
        <f>G31+G32+G33</f>
        <v>162.90299999999999</v>
      </c>
      <c r="H30" s="126">
        <f>H31+H32+H33</f>
        <v>0</v>
      </c>
      <c r="I30" s="122">
        <f t="shared" si="0"/>
        <v>0</v>
      </c>
      <c r="J30" s="53"/>
    </row>
    <row r="31" spans="1:10" ht="25.5" x14ac:dyDescent="0.25">
      <c r="A31" s="21" t="s">
        <v>84</v>
      </c>
      <c r="B31" s="22" t="s">
        <v>38</v>
      </c>
      <c r="C31" s="22" t="s">
        <v>70</v>
      </c>
      <c r="D31" s="22" t="s">
        <v>67</v>
      </c>
      <c r="E31" s="22" t="s">
        <v>117</v>
      </c>
      <c r="F31" s="22" t="s">
        <v>83</v>
      </c>
      <c r="G31" s="127">
        <v>149.499</v>
      </c>
      <c r="H31" s="127">
        <v>0</v>
      </c>
      <c r="I31" s="123">
        <f t="shared" si="0"/>
        <v>0</v>
      </c>
      <c r="J31" s="53"/>
    </row>
    <row r="32" spans="1:10" ht="15.75" customHeight="1" x14ac:dyDescent="0.25">
      <c r="A32" s="16" t="s">
        <v>145</v>
      </c>
      <c r="B32" s="22" t="s">
        <v>38</v>
      </c>
      <c r="C32" s="22" t="s">
        <v>70</v>
      </c>
      <c r="D32" s="22" t="s">
        <v>67</v>
      </c>
      <c r="E32" s="22" t="s">
        <v>117</v>
      </c>
      <c r="F32" s="22" t="s">
        <v>82</v>
      </c>
      <c r="G32" s="127">
        <v>13.404</v>
      </c>
      <c r="H32" s="127">
        <v>0</v>
      </c>
      <c r="I32" s="123">
        <f t="shared" si="0"/>
        <v>0</v>
      </c>
      <c r="J32" s="53"/>
    </row>
    <row r="33" spans="1:10" ht="15.75" customHeight="1" x14ac:dyDescent="0.25">
      <c r="A33" s="16" t="s">
        <v>146</v>
      </c>
      <c r="B33" s="22" t="s">
        <v>38</v>
      </c>
      <c r="C33" s="22" t="s">
        <v>70</v>
      </c>
      <c r="D33" s="22" t="s">
        <v>67</v>
      </c>
      <c r="E33" s="22" t="s">
        <v>117</v>
      </c>
      <c r="F33" s="22" t="s">
        <v>147</v>
      </c>
      <c r="G33" s="127">
        <v>0</v>
      </c>
      <c r="H33" s="127">
        <v>0</v>
      </c>
      <c r="I33" s="123" t="e">
        <f t="shared" si="0"/>
        <v>#DIV/0!</v>
      </c>
      <c r="J33" s="53"/>
    </row>
    <row r="34" spans="1:10" ht="15.75" customHeight="1" x14ac:dyDescent="0.25">
      <c r="A34" s="23" t="s">
        <v>64</v>
      </c>
      <c r="B34" s="24" t="s">
        <v>38</v>
      </c>
      <c r="C34" s="24" t="s">
        <v>70</v>
      </c>
      <c r="D34" s="24" t="s">
        <v>67</v>
      </c>
      <c r="E34" s="24" t="s">
        <v>118</v>
      </c>
      <c r="F34" s="24" t="s">
        <v>155</v>
      </c>
      <c r="G34" s="126">
        <f>G35</f>
        <v>0</v>
      </c>
      <c r="H34" s="126">
        <f>H35</f>
        <v>0</v>
      </c>
      <c r="I34" s="122"/>
      <c r="J34" s="53"/>
    </row>
    <row r="35" spans="1:10" ht="15.75" customHeight="1" x14ac:dyDescent="0.25">
      <c r="A35" s="21" t="s">
        <v>87</v>
      </c>
      <c r="B35" s="22" t="s">
        <v>38</v>
      </c>
      <c r="C35" s="22" t="s">
        <v>70</v>
      </c>
      <c r="D35" s="22" t="s">
        <v>67</v>
      </c>
      <c r="E35" s="22" t="s">
        <v>118</v>
      </c>
      <c r="F35" s="22" t="s">
        <v>134</v>
      </c>
      <c r="G35" s="127">
        <v>0</v>
      </c>
      <c r="H35" s="127">
        <v>0</v>
      </c>
      <c r="I35" s="122"/>
      <c r="J35" s="53"/>
    </row>
    <row r="36" spans="1:10" ht="41.25" customHeight="1" x14ac:dyDescent="0.25">
      <c r="A36" s="44" t="s">
        <v>211</v>
      </c>
      <c r="B36" s="22" t="s">
        <v>38</v>
      </c>
      <c r="C36" s="22" t="s">
        <v>70</v>
      </c>
      <c r="D36" s="22" t="s">
        <v>216</v>
      </c>
      <c r="E36" s="22"/>
      <c r="F36" s="22"/>
      <c r="G36" s="126">
        <f t="shared" ref="G36:H38" si="9">G37</f>
        <v>12</v>
      </c>
      <c r="H36" s="126">
        <f t="shared" si="9"/>
        <v>0</v>
      </c>
      <c r="I36" s="122">
        <f t="shared" si="0"/>
        <v>0</v>
      </c>
      <c r="J36" s="53"/>
    </row>
    <row r="37" spans="1:10" ht="15.75" customHeight="1" x14ac:dyDescent="0.25">
      <c r="A37" s="21" t="s">
        <v>72</v>
      </c>
      <c r="B37" s="22" t="s">
        <v>38</v>
      </c>
      <c r="C37" s="22" t="s">
        <v>70</v>
      </c>
      <c r="D37" s="22" t="s">
        <v>216</v>
      </c>
      <c r="E37" s="26" t="s">
        <v>130</v>
      </c>
      <c r="F37" s="22"/>
      <c r="G37" s="127">
        <f t="shared" si="9"/>
        <v>12</v>
      </c>
      <c r="H37" s="127">
        <v>0</v>
      </c>
      <c r="I37" s="123">
        <f t="shared" si="0"/>
        <v>0</v>
      </c>
      <c r="J37" s="53"/>
    </row>
    <row r="38" spans="1:10" ht="15.75" customHeight="1" x14ac:dyDescent="0.25">
      <c r="A38" s="21" t="s">
        <v>72</v>
      </c>
      <c r="B38" s="22" t="s">
        <v>38</v>
      </c>
      <c r="C38" s="22" t="s">
        <v>70</v>
      </c>
      <c r="D38" s="22" t="s">
        <v>216</v>
      </c>
      <c r="E38" s="26" t="s">
        <v>130</v>
      </c>
      <c r="F38" s="22" t="s">
        <v>180</v>
      </c>
      <c r="G38" s="127">
        <f t="shared" si="9"/>
        <v>12</v>
      </c>
      <c r="H38" s="127">
        <v>0</v>
      </c>
      <c r="I38" s="123">
        <f t="shared" si="0"/>
        <v>0</v>
      </c>
      <c r="J38" s="53"/>
    </row>
    <row r="39" spans="1:10" ht="15.75" customHeight="1" x14ac:dyDescent="0.25">
      <c r="A39" s="28" t="s">
        <v>71</v>
      </c>
      <c r="B39" s="22" t="s">
        <v>38</v>
      </c>
      <c r="C39" s="22" t="s">
        <v>70</v>
      </c>
      <c r="D39" s="22" t="s">
        <v>216</v>
      </c>
      <c r="E39" s="26" t="s">
        <v>130</v>
      </c>
      <c r="F39" s="22" t="s">
        <v>214</v>
      </c>
      <c r="G39" s="127">
        <v>12</v>
      </c>
      <c r="H39" s="127">
        <v>0</v>
      </c>
      <c r="I39" s="123">
        <f t="shared" si="0"/>
        <v>0</v>
      </c>
      <c r="J39" s="53"/>
    </row>
    <row r="40" spans="1:10" s="45" customFormat="1" ht="25.5" customHeight="1" x14ac:dyDescent="0.25">
      <c r="A40" s="44" t="s">
        <v>183</v>
      </c>
      <c r="B40" s="49" t="s">
        <v>38</v>
      </c>
      <c r="C40" s="49" t="s">
        <v>70</v>
      </c>
      <c r="D40" s="49" t="s">
        <v>181</v>
      </c>
      <c r="E40" s="49"/>
      <c r="F40" s="49"/>
      <c r="G40" s="128">
        <f>G41</f>
        <v>0</v>
      </c>
      <c r="H40" s="128">
        <f t="shared" ref="H40" si="10">H41</f>
        <v>0</v>
      </c>
      <c r="I40" s="122"/>
      <c r="J40" s="53"/>
    </row>
    <row r="41" spans="1:10" s="45" customFormat="1" ht="24.75" customHeight="1" x14ac:dyDescent="0.25">
      <c r="A41" s="46" t="s">
        <v>183</v>
      </c>
      <c r="B41" s="47" t="s">
        <v>38</v>
      </c>
      <c r="C41" s="47" t="s">
        <v>70</v>
      </c>
      <c r="D41" s="47" t="s">
        <v>181</v>
      </c>
      <c r="E41" s="47" t="s">
        <v>182</v>
      </c>
      <c r="F41" s="47"/>
      <c r="G41" s="129">
        <f>G42</f>
        <v>0</v>
      </c>
      <c r="H41" s="129">
        <f>H42</f>
        <v>0</v>
      </c>
      <c r="I41" s="122"/>
      <c r="J41" s="53"/>
    </row>
    <row r="42" spans="1:10" s="45" customFormat="1" ht="24" customHeight="1" x14ac:dyDescent="0.25">
      <c r="A42" s="46" t="s">
        <v>187</v>
      </c>
      <c r="B42" s="47" t="s">
        <v>38</v>
      </c>
      <c r="C42" s="47" t="s">
        <v>70</v>
      </c>
      <c r="D42" s="47" t="s">
        <v>181</v>
      </c>
      <c r="E42" s="47" t="s">
        <v>182</v>
      </c>
      <c r="F42" s="47" t="s">
        <v>155</v>
      </c>
      <c r="G42" s="129">
        <f>G43</f>
        <v>0</v>
      </c>
      <c r="H42" s="129">
        <f>H43</f>
        <v>0</v>
      </c>
      <c r="I42" s="122"/>
      <c r="J42" s="53"/>
    </row>
    <row r="43" spans="1:10" ht="29.25" customHeight="1" x14ac:dyDescent="0.25">
      <c r="A43" s="21" t="s">
        <v>87</v>
      </c>
      <c r="B43" s="22" t="s">
        <v>38</v>
      </c>
      <c r="C43" s="22" t="s">
        <v>70</v>
      </c>
      <c r="D43" s="22" t="s">
        <v>181</v>
      </c>
      <c r="E43" s="22" t="s">
        <v>182</v>
      </c>
      <c r="F43" s="22" t="s">
        <v>134</v>
      </c>
      <c r="G43" s="127">
        <v>0</v>
      </c>
      <c r="H43" s="127">
        <v>0</v>
      </c>
      <c r="I43" s="122"/>
      <c r="J43" s="53"/>
    </row>
    <row r="44" spans="1:10" x14ac:dyDescent="0.25">
      <c r="A44" s="23" t="s">
        <v>64</v>
      </c>
      <c r="B44" s="24" t="s">
        <v>38</v>
      </c>
      <c r="C44" s="24" t="s">
        <v>70</v>
      </c>
      <c r="D44" s="24" t="s">
        <v>65</v>
      </c>
      <c r="E44" s="24"/>
      <c r="F44" s="24" t="s">
        <v>179</v>
      </c>
      <c r="G44" s="126">
        <f t="shared" ref="G44:H46" si="11">G45</f>
        <v>0</v>
      </c>
      <c r="H44" s="126">
        <f t="shared" si="11"/>
        <v>0</v>
      </c>
      <c r="I44" s="122" t="e">
        <f t="shared" si="0"/>
        <v>#DIV/0!</v>
      </c>
      <c r="J44" s="53"/>
    </row>
    <row r="45" spans="1:10" x14ac:dyDescent="0.25">
      <c r="A45" s="21" t="s">
        <v>64</v>
      </c>
      <c r="B45" s="22" t="s">
        <v>38</v>
      </c>
      <c r="C45" s="22" t="s">
        <v>70</v>
      </c>
      <c r="D45" s="22" t="s">
        <v>65</v>
      </c>
      <c r="E45" s="22" t="s">
        <v>118</v>
      </c>
      <c r="F45" s="22"/>
      <c r="G45" s="127">
        <f t="shared" si="11"/>
        <v>0</v>
      </c>
      <c r="H45" s="127">
        <f t="shared" si="11"/>
        <v>0</v>
      </c>
      <c r="I45" s="123" t="e">
        <f t="shared" si="0"/>
        <v>#DIV/0!</v>
      </c>
      <c r="J45" s="53"/>
    </row>
    <row r="46" spans="1:10" x14ac:dyDescent="0.25">
      <c r="A46" s="21" t="s">
        <v>90</v>
      </c>
      <c r="B46" s="22" t="s">
        <v>38</v>
      </c>
      <c r="C46" s="22" t="s">
        <v>70</v>
      </c>
      <c r="D46" s="22" t="s">
        <v>65</v>
      </c>
      <c r="E46" s="22" t="s">
        <v>118</v>
      </c>
      <c r="F46" s="22"/>
      <c r="G46" s="127">
        <f t="shared" si="11"/>
        <v>0</v>
      </c>
      <c r="H46" s="127">
        <f t="shared" si="11"/>
        <v>0</v>
      </c>
      <c r="I46" s="123" t="e">
        <f t="shared" si="0"/>
        <v>#DIV/0!</v>
      </c>
      <c r="J46" s="53"/>
    </row>
    <row r="47" spans="1:10" x14ac:dyDescent="0.25">
      <c r="A47" s="21" t="s">
        <v>89</v>
      </c>
      <c r="B47" s="22" t="s">
        <v>38</v>
      </c>
      <c r="C47" s="22" t="s">
        <v>70</v>
      </c>
      <c r="D47" s="22" t="s">
        <v>65</v>
      </c>
      <c r="E47" s="22" t="s">
        <v>118</v>
      </c>
      <c r="F47" s="22" t="s">
        <v>149</v>
      </c>
      <c r="G47" s="127">
        <v>0</v>
      </c>
      <c r="H47" s="127">
        <v>0</v>
      </c>
      <c r="I47" s="123" t="e">
        <f t="shared" si="0"/>
        <v>#DIV/0!</v>
      </c>
      <c r="J47" s="53"/>
    </row>
    <row r="48" spans="1:10" x14ac:dyDescent="0.25">
      <c r="A48" s="23" t="s">
        <v>88</v>
      </c>
      <c r="B48" s="24" t="s">
        <v>38</v>
      </c>
      <c r="C48" s="24" t="s">
        <v>70</v>
      </c>
      <c r="D48" s="24" t="s">
        <v>63</v>
      </c>
      <c r="E48" s="24"/>
      <c r="F48" s="24"/>
      <c r="G48" s="128">
        <f>G49</f>
        <v>1220.8264999999999</v>
      </c>
      <c r="H48" s="128">
        <f>H49</f>
        <v>256.57938999999999</v>
      </c>
      <c r="I48" s="122">
        <f t="shared" si="0"/>
        <v>21.016859480032586</v>
      </c>
      <c r="J48" s="53"/>
    </row>
    <row r="49" spans="1:10" ht="39.75" customHeight="1" x14ac:dyDescent="0.25">
      <c r="A49" s="23" t="s">
        <v>167</v>
      </c>
      <c r="B49" s="24" t="s">
        <v>38</v>
      </c>
      <c r="C49" s="24" t="s">
        <v>70</v>
      </c>
      <c r="D49" s="24" t="s">
        <v>63</v>
      </c>
      <c r="E49" s="24" t="s">
        <v>119</v>
      </c>
      <c r="F49" s="24"/>
      <c r="G49" s="128">
        <f t="shared" ref="G49:H49" si="12">G50</f>
        <v>1220.8264999999999</v>
      </c>
      <c r="H49" s="128">
        <f t="shared" si="12"/>
        <v>256.57938999999999</v>
      </c>
      <c r="I49" s="122">
        <f t="shared" si="0"/>
        <v>21.016859480032586</v>
      </c>
      <c r="J49" s="53"/>
    </row>
    <row r="50" spans="1:10" ht="25.5" x14ac:dyDescent="0.25">
      <c r="A50" s="21" t="s">
        <v>168</v>
      </c>
      <c r="B50" s="22" t="s">
        <v>38</v>
      </c>
      <c r="C50" s="22" t="s">
        <v>70</v>
      </c>
      <c r="D50" s="22" t="s">
        <v>63</v>
      </c>
      <c r="E50" s="22" t="s">
        <v>119</v>
      </c>
      <c r="F50" s="22"/>
      <c r="G50" s="127">
        <f>G51+G56</f>
        <v>1220.8264999999999</v>
      </c>
      <c r="H50" s="127">
        <f>H51+H56</f>
        <v>256.57938999999999</v>
      </c>
      <c r="I50" s="123">
        <f t="shared" si="0"/>
        <v>21.016859480032586</v>
      </c>
      <c r="J50" s="53"/>
    </row>
    <row r="51" spans="1:10" ht="25.5" x14ac:dyDescent="0.25">
      <c r="A51" s="21" t="s">
        <v>160</v>
      </c>
      <c r="B51" s="22" t="s">
        <v>38</v>
      </c>
      <c r="C51" s="22" t="s">
        <v>70</v>
      </c>
      <c r="D51" s="22" t="s">
        <v>63</v>
      </c>
      <c r="E51" s="22" t="s">
        <v>119</v>
      </c>
      <c r="F51" s="22" t="s">
        <v>177</v>
      </c>
      <c r="G51" s="127">
        <f>G53+G54+G55</f>
        <v>1140.7426399999999</v>
      </c>
      <c r="H51" s="127">
        <f>H53+H54+H55</f>
        <v>193.02939000000001</v>
      </c>
      <c r="I51" s="123">
        <f t="shared" si="0"/>
        <v>16.921379391937169</v>
      </c>
      <c r="J51" s="53"/>
    </row>
    <row r="52" spans="1:10" ht="25.5" x14ac:dyDescent="0.25">
      <c r="A52" s="21" t="s">
        <v>160</v>
      </c>
      <c r="B52" s="22" t="s">
        <v>38</v>
      </c>
      <c r="C52" s="22" t="s">
        <v>70</v>
      </c>
      <c r="D52" s="22" t="s">
        <v>63</v>
      </c>
      <c r="E52" s="22" t="s">
        <v>119</v>
      </c>
      <c r="F52" s="22" t="s">
        <v>161</v>
      </c>
      <c r="G52" s="127">
        <f>G53+G54+G55</f>
        <v>1140.7426399999999</v>
      </c>
      <c r="H52" s="127">
        <f t="shared" ref="H52" si="13">H53+H54+H55</f>
        <v>193.02939000000001</v>
      </c>
      <c r="I52" s="123">
        <f t="shared" si="0"/>
        <v>16.921379391937169</v>
      </c>
      <c r="J52" s="53"/>
    </row>
    <row r="53" spans="1:10" x14ac:dyDescent="0.25">
      <c r="A53" s="21" t="s">
        <v>121</v>
      </c>
      <c r="B53" s="22" t="s">
        <v>38</v>
      </c>
      <c r="C53" s="22" t="s">
        <v>70</v>
      </c>
      <c r="D53" s="22" t="s">
        <v>63</v>
      </c>
      <c r="E53" s="22" t="s">
        <v>119</v>
      </c>
      <c r="F53" s="22" t="s">
        <v>73</v>
      </c>
      <c r="G53" s="127">
        <v>849.73159999999996</v>
      </c>
      <c r="H53" s="127">
        <v>143.08098000000001</v>
      </c>
      <c r="I53" s="123">
        <f t="shared" si="0"/>
        <v>16.838373434623357</v>
      </c>
      <c r="J53" s="53"/>
    </row>
    <row r="54" spans="1:10" ht="25.5" x14ac:dyDescent="0.25">
      <c r="A54" s="16" t="s">
        <v>132</v>
      </c>
      <c r="B54" s="22" t="s">
        <v>38</v>
      </c>
      <c r="C54" s="22" t="s">
        <v>70</v>
      </c>
      <c r="D54" s="22" t="s">
        <v>63</v>
      </c>
      <c r="E54" s="22" t="s">
        <v>119</v>
      </c>
      <c r="F54" s="22" t="s">
        <v>171</v>
      </c>
      <c r="G54" s="127">
        <v>15.2</v>
      </c>
      <c r="H54" s="127">
        <v>0</v>
      </c>
      <c r="I54" s="123">
        <f t="shared" si="0"/>
        <v>0</v>
      </c>
      <c r="J54" s="53"/>
    </row>
    <row r="55" spans="1:10" x14ac:dyDescent="0.25">
      <c r="A55" s="21" t="s">
        <v>131</v>
      </c>
      <c r="B55" s="22" t="s">
        <v>38</v>
      </c>
      <c r="C55" s="22" t="s">
        <v>70</v>
      </c>
      <c r="D55" s="22" t="s">
        <v>63</v>
      </c>
      <c r="E55" s="22" t="s">
        <v>119</v>
      </c>
      <c r="F55" s="22" t="s">
        <v>120</v>
      </c>
      <c r="G55" s="127">
        <v>275.81103999999999</v>
      </c>
      <c r="H55" s="127">
        <v>49.948410000000003</v>
      </c>
      <c r="I55" s="123">
        <f t="shared" si="0"/>
        <v>18.109648547788371</v>
      </c>
      <c r="J55" s="53"/>
    </row>
    <row r="56" spans="1:10" ht="25.5" x14ac:dyDescent="0.25">
      <c r="A56" s="21" t="s">
        <v>87</v>
      </c>
      <c r="B56" s="22" t="s">
        <v>38</v>
      </c>
      <c r="C56" s="22" t="s">
        <v>70</v>
      </c>
      <c r="D56" s="22" t="s">
        <v>63</v>
      </c>
      <c r="E56" s="22" t="s">
        <v>119</v>
      </c>
      <c r="F56" s="22" t="s">
        <v>134</v>
      </c>
      <c r="G56" s="127">
        <v>80.083860000000001</v>
      </c>
      <c r="H56" s="127">
        <v>63.55</v>
      </c>
      <c r="I56" s="123">
        <f t="shared" si="0"/>
        <v>79.354316837375222</v>
      </c>
      <c r="J56" s="53"/>
    </row>
    <row r="57" spans="1:10" x14ac:dyDescent="0.25">
      <c r="A57" s="23" t="s">
        <v>188</v>
      </c>
      <c r="B57" s="24" t="s">
        <v>38</v>
      </c>
      <c r="C57" s="24" t="s">
        <v>70</v>
      </c>
      <c r="D57" s="24" t="s">
        <v>63</v>
      </c>
      <c r="E57" s="24" t="s">
        <v>148</v>
      </c>
      <c r="F57" s="24"/>
      <c r="G57" s="126">
        <f>G58</f>
        <v>16.533860000000001</v>
      </c>
      <c r="H57" s="126">
        <f>H58</f>
        <v>0</v>
      </c>
      <c r="I57" s="122">
        <f t="shared" si="0"/>
        <v>0</v>
      </c>
      <c r="J57" s="53"/>
    </row>
    <row r="58" spans="1:10" ht="25.5" x14ac:dyDescent="0.25">
      <c r="A58" s="21" t="s">
        <v>154</v>
      </c>
      <c r="B58" s="22" t="s">
        <v>38</v>
      </c>
      <c r="C58" s="22" t="s">
        <v>70</v>
      </c>
      <c r="D58" s="22" t="s">
        <v>63</v>
      </c>
      <c r="E58" s="22" t="s">
        <v>148</v>
      </c>
      <c r="F58" s="22" t="s">
        <v>155</v>
      </c>
      <c r="G58" s="127">
        <f>G59</f>
        <v>16.533860000000001</v>
      </c>
      <c r="H58" s="127">
        <f t="shared" ref="H58" si="14">H59</f>
        <v>0</v>
      </c>
      <c r="I58" s="123">
        <f t="shared" si="0"/>
        <v>0</v>
      </c>
      <c r="J58" s="53"/>
    </row>
    <row r="59" spans="1:10" ht="25.5" x14ac:dyDescent="0.25">
      <c r="A59" s="21" t="s">
        <v>87</v>
      </c>
      <c r="B59" s="22" t="s">
        <v>38</v>
      </c>
      <c r="C59" s="22" t="s">
        <v>70</v>
      </c>
      <c r="D59" s="22" t="s">
        <v>63</v>
      </c>
      <c r="E59" s="22" t="s">
        <v>148</v>
      </c>
      <c r="F59" s="22" t="s">
        <v>134</v>
      </c>
      <c r="G59" s="127">
        <v>16.533860000000001</v>
      </c>
      <c r="H59" s="127">
        <v>0</v>
      </c>
      <c r="I59" s="123">
        <f t="shared" si="0"/>
        <v>0</v>
      </c>
      <c r="J59" s="53"/>
    </row>
    <row r="60" spans="1:10" x14ac:dyDescent="0.25">
      <c r="A60" s="23" t="s">
        <v>61</v>
      </c>
      <c r="B60" s="24" t="s">
        <v>38</v>
      </c>
      <c r="C60" s="24" t="s">
        <v>62</v>
      </c>
      <c r="D60" s="24"/>
      <c r="E60" s="24"/>
      <c r="F60" s="24"/>
      <c r="G60" s="126">
        <f t="shared" ref="G60:H62" si="15">G61</f>
        <v>137.19999999999999</v>
      </c>
      <c r="H60" s="126">
        <f t="shared" si="15"/>
        <v>21.568469999999998</v>
      </c>
      <c r="I60" s="122">
        <f t="shared" si="0"/>
        <v>15.720459183673469</v>
      </c>
      <c r="J60" s="53"/>
    </row>
    <row r="61" spans="1:10" x14ac:dyDescent="0.25">
      <c r="A61" s="21" t="s">
        <v>59</v>
      </c>
      <c r="B61" s="22" t="s">
        <v>38</v>
      </c>
      <c r="C61" s="22" t="s">
        <v>62</v>
      </c>
      <c r="D61" s="22" t="s">
        <v>60</v>
      </c>
      <c r="E61" s="22"/>
      <c r="F61" s="22"/>
      <c r="G61" s="127">
        <f t="shared" si="15"/>
        <v>137.19999999999999</v>
      </c>
      <c r="H61" s="127">
        <f t="shared" si="15"/>
        <v>21.568469999999998</v>
      </c>
      <c r="I61" s="123">
        <f t="shared" si="0"/>
        <v>15.720459183673469</v>
      </c>
      <c r="J61" s="53"/>
    </row>
    <row r="62" spans="1:10" x14ac:dyDescent="0.25">
      <c r="A62" s="21" t="s">
        <v>59</v>
      </c>
      <c r="B62" s="22" t="s">
        <v>38</v>
      </c>
      <c r="C62" s="22" t="s">
        <v>62</v>
      </c>
      <c r="D62" s="22" t="s">
        <v>60</v>
      </c>
      <c r="E62" s="22" t="s">
        <v>123</v>
      </c>
      <c r="F62" s="22"/>
      <c r="G62" s="127">
        <f t="shared" si="15"/>
        <v>137.19999999999999</v>
      </c>
      <c r="H62" s="127">
        <f t="shared" si="15"/>
        <v>21.568469999999998</v>
      </c>
      <c r="I62" s="123">
        <f t="shared" si="0"/>
        <v>15.720459183673469</v>
      </c>
      <c r="J62" s="53"/>
    </row>
    <row r="63" spans="1:10" x14ac:dyDescent="0.25">
      <c r="A63" s="21" t="s">
        <v>59</v>
      </c>
      <c r="B63" s="22" t="s">
        <v>38</v>
      </c>
      <c r="C63" s="22" t="s">
        <v>62</v>
      </c>
      <c r="D63" s="22" t="s">
        <v>60</v>
      </c>
      <c r="E63" s="22" t="s">
        <v>123</v>
      </c>
      <c r="F63" s="22" t="s">
        <v>177</v>
      </c>
      <c r="G63" s="127">
        <f>G65+G66+G68</f>
        <v>137.19999999999999</v>
      </c>
      <c r="H63" s="127">
        <f>H65+H66+H68</f>
        <v>21.568469999999998</v>
      </c>
      <c r="I63" s="123">
        <f t="shared" si="0"/>
        <v>15.720459183673469</v>
      </c>
      <c r="J63" s="53"/>
    </row>
    <row r="64" spans="1:10" ht="25.5" x14ac:dyDescent="0.25">
      <c r="A64" s="21" t="s">
        <v>153</v>
      </c>
      <c r="B64" s="22" t="s">
        <v>38</v>
      </c>
      <c r="C64" s="22" t="s">
        <v>62</v>
      </c>
      <c r="D64" s="22" t="s">
        <v>60</v>
      </c>
      <c r="E64" s="22" t="s">
        <v>123</v>
      </c>
      <c r="F64" s="22" t="s">
        <v>152</v>
      </c>
      <c r="G64" s="127">
        <f>G65+G66</f>
        <v>109.92411</v>
      </c>
      <c r="H64" s="127">
        <f t="shared" ref="H64" si="16">H65+H66</f>
        <v>21.568469999999998</v>
      </c>
      <c r="I64" s="123">
        <f t="shared" si="0"/>
        <v>19.621236869691277</v>
      </c>
      <c r="J64" s="53"/>
    </row>
    <row r="65" spans="1:10" ht="25.5" x14ac:dyDescent="0.25">
      <c r="A65" s="21" t="s">
        <v>122</v>
      </c>
      <c r="B65" s="22" t="s">
        <v>38</v>
      </c>
      <c r="C65" s="22" t="s">
        <v>62</v>
      </c>
      <c r="D65" s="22" t="s">
        <v>60</v>
      </c>
      <c r="E65" s="22" t="s">
        <v>123</v>
      </c>
      <c r="F65" s="22" t="s">
        <v>81</v>
      </c>
      <c r="G65" s="127">
        <v>84.427120000000002</v>
      </c>
      <c r="H65" s="127">
        <v>16.565619999999999</v>
      </c>
      <c r="I65" s="123">
        <f t="shared" si="0"/>
        <v>19.621207024472703</v>
      </c>
      <c r="J65" s="53"/>
    </row>
    <row r="66" spans="1:10" x14ac:dyDescent="0.25">
      <c r="A66" s="21" t="s">
        <v>131</v>
      </c>
      <c r="B66" s="22" t="s">
        <v>38</v>
      </c>
      <c r="C66" s="22" t="s">
        <v>62</v>
      </c>
      <c r="D66" s="22" t="s">
        <v>60</v>
      </c>
      <c r="E66" s="22" t="s">
        <v>123</v>
      </c>
      <c r="F66" s="22" t="s">
        <v>116</v>
      </c>
      <c r="G66" s="127">
        <v>25.49699</v>
      </c>
      <c r="H66" s="127">
        <v>5.0028499999999996</v>
      </c>
      <c r="I66" s="123">
        <f t="shared" si="0"/>
        <v>19.621335694919281</v>
      </c>
      <c r="J66" s="53"/>
    </row>
    <row r="67" spans="1:10" ht="25.5" x14ac:dyDescent="0.25">
      <c r="A67" s="21" t="s">
        <v>154</v>
      </c>
      <c r="B67" s="22" t="s">
        <v>38</v>
      </c>
      <c r="C67" s="22" t="s">
        <v>62</v>
      </c>
      <c r="D67" s="22" t="s">
        <v>60</v>
      </c>
      <c r="E67" s="22" t="s">
        <v>123</v>
      </c>
      <c r="F67" s="22" t="s">
        <v>155</v>
      </c>
      <c r="G67" s="127">
        <f>G68</f>
        <v>27.27589</v>
      </c>
      <c r="H67" s="127">
        <f t="shared" ref="H67" si="17">H68</f>
        <v>0</v>
      </c>
      <c r="I67" s="123">
        <f t="shared" si="0"/>
        <v>0</v>
      </c>
      <c r="J67" s="53"/>
    </row>
    <row r="68" spans="1:10" ht="25.5" x14ac:dyDescent="0.25">
      <c r="A68" s="21" t="s">
        <v>87</v>
      </c>
      <c r="B68" s="22" t="s">
        <v>38</v>
      </c>
      <c r="C68" s="22" t="s">
        <v>62</v>
      </c>
      <c r="D68" s="22" t="s">
        <v>60</v>
      </c>
      <c r="E68" s="22" t="s">
        <v>123</v>
      </c>
      <c r="F68" s="22" t="s">
        <v>134</v>
      </c>
      <c r="G68" s="127">
        <v>27.27589</v>
      </c>
      <c r="H68" s="127">
        <v>0</v>
      </c>
      <c r="I68" s="123">
        <f t="shared" si="0"/>
        <v>0</v>
      </c>
      <c r="J68" s="53"/>
    </row>
    <row r="69" spans="1:10" ht="25.5" x14ac:dyDescent="0.25">
      <c r="A69" s="23" t="s">
        <v>104</v>
      </c>
      <c r="B69" s="24" t="s">
        <v>38</v>
      </c>
      <c r="C69" s="24" t="s">
        <v>105</v>
      </c>
      <c r="D69" s="22"/>
      <c r="E69" s="22"/>
      <c r="F69" s="22"/>
      <c r="G69" s="126">
        <f>G73+G70</f>
        <v>70.5</v>
      </c>
      <c r="H69" s="126">
        <f t="shared" ref="H69" si="18">H73+H70</f>
        <v>6.3</v>
      </c>
      <c r="I69" s="122">
        <f t="shared" si="0"/>
        <v>8.9361702127659584</v>
      </c>
      <c r="J69" s="53"/>
    </row>
    <row r="70" spans="1:10" s="45" customFormat="1" ht="51" x14ac:dyDescent="0.25">
      <c r="A70" s="110" t="s">
        <v>304</v>
      </c>
      <c r="B70" s="47" t="s">
        <v>38</v>
      </c>
      <c r="C70" s="47" t="s">
        <v>184</v>
      </c>
      <c r="D70" s="47" t="s">
        <v>184</v>
      </c>
      <c r="E70" s="47" t="s">
        <v>297</v>
      </c>
      <c r="F70" s="47" t="s">
        <v>155</v>
      </c>
      <c r="G70" s="129">
        <v>0</v>
      </c>
      <c r="H70" s="129">
        <f t="shared" ref="H70" si="19">H71</f>
        <v>0</v>
      </c>
      <c r="I70" s="123" t="e">
        <f t="shared" si="0"/>
        <v>#DIV/0!</v>
      </c>
      <c r="J70" s="53"/>
    </row>
    <row r="71" spans="1:10" s="45" customFormat="1" ht="51" x14ac:dyDescent="0.25">
      <c r="A71" s="44" t="s">
        <v>303</v>
      </c>
      <c r="B71" s="47" t="s">
        <v>38</v>
      </c>
      <c r="C71" s="47" t="s">
        <v>184</v>
      </c>
      <c r="D71" s="47" t="s">
        <v>184</v>
      </c>
      <c r="E71" s="47" t="s">
        <v>297</v>
      </c>
      <c r="F71" s="47" t="s">
        <v>134</v>
      </c>
      <c r="G71" s="129">
        <v>0</v>
      </c>
      <c r="H71" s="129">
        <v>0</v>
      </c>
      <c r="I71" s="123" t="e">
        <f t="shared" si="0"/>
        <v>#DIV/0!</v>
      </c>
      <c r="J71" s="53"/>
    </row>
    <row r="72" spans="1:10" s="45" customFormat="1" ht="25.5" x14ac:dyDescent="0.25">
      <c r="A72" s="48" t="s">
        <v>87</v>
      </c>
      <c r="B72" s="47" t="s">
        <v>38</v>
      </c>
      <c r="C72" s="47" t="s">
        <v>184</v>
      </c>
      <c r="D72" s="47" t="s">
        <v>184</v>
      </c>
      <c r="E72" s="47" t="s">
        <v>297</v>
      </c>
      <c r="F72" s="47" t="s">
        <v>134</v>
      </c>
      <c r="G72" s="129">
        <v>0</v>
      </c>
      <c r="H72" s="129">
        <v>0</v>
      </c>
      <c r="I72" s="123" t="e">
        <f t="shared" si="0"/>
        <v>#DIV/0!</v>
      </c>
      <c r="J72" s="53"/>
    </row>
    <row r="73" spans="1:10" x14ac:dyDescent="0.25">
      <c r="A73" s="21" t="s">
        <v>103</v>
      </c>
      <c r="B73" s="22" t="s">
        <v>38</v>
      </c>
      <c r="C73" s="22" t="s">
        <v>105</v>
      </c>
      <c r="D73" s="22" t="s">
        <v>106</v>
      </c>
      <c r="E73" s="22"/>
      <c r="F73" s="22"/>
      <c r="G73" s="127">
        <f t="shared" ref="G73:H74" si="20">G74</f>
        <v>70.5</v>
      </c>
      <c r="H73" s="127">
        <f t="shared" si="20"/>
        <v>6.3</v>
      </c>
      <c r="I73" s="123">
        <f t="shared" si="0"/>
        <v>8.9361702127659584</v>
      </c>
      <c r="J73" s="53"/>
    </row>
    <row r="74" spans="1:10" ht="25.5" x14ac:dyDescent="0.25">
      <c r="A74" s="21" t="s">
        <v>76</v>
      </c>
      <c r="B74" s="22" t="s">
        <v>38</v>
      </c>
      <c r="C74" s="22" t="s">
        <v>105</v>
      </c>
      <c r="D74" s="22" t="s">
        <v>106</v>
      </c>
      <c r="E74" s="22" t="s">
        <v>124</v>
      </c>
      <c r="F74" s="22" t="s">
        <v>155</v>
      </c>
      <c r="G74" s="127">
        <f t="shared" si="20"/>
        <v>70.5</v>
      </c>
      <c r="H74" s="127">
        <f t="shared" si="20"/>
        <v>6.3</v>
      </c>
      <c r="I74" s="123">
        <f t="shared" si="0"/>
        <v>8.9361702127659584</v>
      </c>
      <c r="J74" s="53"/>
    </row>
    <row r="75" spans="1:10" ht="38.25" x14ac:dyDescent="0.25">
      <c r="A75" s="25" t="s">
        <v>196</v>
      </c>
      <c r="B75" s="22" t="s">
        <v>38</v>
      </c>
      <c r="C75" s="22" t="s">
        <v>105</v>
      </c>
      <c r="D75" s="22" t="s">
        <v>106</v>
      </c>
      <c r="E75" s="22" t="s">
        <v>124</v>
      </c>
      <c r="F75" s="22" t="s">
        <v>134</v>
      </c>
      <c r="G75" s="127">
        <v>70.5</v>
      </c>
      <c r="H75" s="127">
        <v>6.3</v>
      </c>
      <c r="I75" s="123">
        <f t="shared" ref="I75:I119" si="21">H75/G75*100</f>
        <v>8.9361702127659584</v>
      </c>
      <c r="J75" s="53"/>
    </row>
    <row r="76" spans="1:10" x14ac:dyDescent="0.25">
      <c r="A76" s="23" t="s">
        <v>57</v>
      </c>
      <c r="B76" s="24" t="s">
        <v>38</v>
      </c>
      <c r="C76" s="24" t="s">
        <v>58</v>
      </c>
      <c r="D76" s="24"/>
      <c r="E76" s="24"/>
      <c r="F76" s="24"/>
      <c r="G76" s="126">
        <f>G77+G81</f>
        <v>1008.40036</v>
      </c>
      <c r="H76" s="126">
        <f t="shared" ref="H76" si="22">H77+H81</f>
        <v>75</v>
      </c>
      <c r="I76" s="122">
        <f t="shared" si="21"/>
        <v>7.4375221365450521</v>
      </c>
      <c r="J76" s="53"/>
    </row>
    <row r="77" spans="1:10" x14ac:dyDescent="0.25">
      <c r="A77" s="21" t="s">
        <v>80</v>
      </c>
      <c r="B77" s="22" t="s">
        <v>38</v>
      </c>
      <c r="C77" s="22" t="s">
        <v>58</v>
      </c>
      <c r="D77" s="22" t="s">
        <v>56</v>
      </c>
      <c r="E77" s="42" t="s">
        <v>174</v>
      </c>
      <c r="F77" s="22"/>
      <c r="G77" s="127">
        <v>1003.40036</v>
      </c>
      <c r="H77" s="127">
        <f t="shared" ref="H77:H78" si="23">H78</f>
        <v>75</v>
      </c>
      <c r="I77" s="123">
        <f t="shared" si="21"/>
        <v>7.4745837244866049</v>
      </c>
      <c r="J77" s="53"/>
    </row>
    <row r="78" spans="1:10" x14ac:dyDescent="0.25">
      <c r="A78" s="21" t="s">
        <v>79</v>
      </c>
      <c r="B78" s="22" t="s">
        <v>38</v>
      </c>
      <c r="C78" s="22" t="s">
        <v>58</v>
      </c>
      <c r="D78" s="22" t="s">
        <v>56</v>
      </c>
      <c r="E78" s="42" t="s">
        <v>174</v>
      </c>
      <c r="F78" s="22" t="s">
        <v>134</v>
      </c>
      <c r="G78" s="127">
        <v>1003.40036</v>
      </c>
      <c r="H78" s="127">
        <f t="shared" si="23"/>
        <v>75</v>
      </c>
      <c r="I78" s="123">
        <f t="shared" si="21"/>
        <v>7.4745837244866049</v>
      </c>
      <c r="J78" s="53"/>
    </row>
    <row r="79" spans="1:10" ht="25.5" x14ac:dyDescent="0.25">
      <c r="A79" s="21" t="s">
        <v>306</v>
      </c>
      <c r="B79" s="22" t="s">
        <v>38</v>
      </c>
      <c r="C79" s="22" t="s">
        <v>58</v>
      </c>
      <c r="D79" s="22" t="s">
        <v>56</v>
      </c>
      <c r="E79" s="42" t="s">
        <v>174</v>
      </c>
      <c r="F79" s="22" t="s">
        <v>134</v>
      </c>
      <c r="G79" s="127">
        <v>1003.40036</v>
      </c>
      <c r="H79" s="127">
        <v>75</v>
      </c>
      <c r="I79" s="123">
        <f t="shared" si="21"/>
        <v>7.4745837244866049</v>
      </c>
      <c r="J79" s="53"/>
    </row>
    <row r="80" spans="1:10" ht="25.5" x14ac:dyDescent="0.25">
      <c r="A80" s="21" t="s">
        <v>74</v>
      </c>
      <c r="B80" s="22" t="s">
        <v>38</v>
      </c>
      <c r="C80" s="22" t="s">
        <v>58</v>
      </c>
      <c r="D80" s="22" t="s">
        <v>330</v>
      </c>
      <c r="E80" s="42" t="s">
        <v>302</v>
      </c>
      <c r="F80" s="22" t="s">
        <v>134</v>
      </c>
      <c r="G80" s="127">
        <f>G81</f>
        <v>5</v>
      </c>
      <c r="H80" s="127">
        <v>0</v>
      </c>
      <c r="I80" s="123">
        <f t="shared" si="21"/>
        <v>0</v>
      </c>
      <c r="J80" s="53"/>
    </row>
    <row r="81" spans="1:10" ht="51.75" x14ac:dyDescent="0.25">
      <c r="A81" s="112" t="s">
        <v>305</v>
      </c>
      <c r="B81" s="22" t="s">
        <v>38</v>
      </c>
      <c r="C81" s="22" t="s">
        <v>58</v>
      </c>
      <c r="D81" s="22" t="s">
        <v>330</v>
      </c>
      <c r="E81" s="42" t="s">
        <v>302</v>
      </c>
      <c r="F81" s="22" t="s">
        <v>134</v>
      </c>
      <c r="G81" s="127">
        <f>G82</f>
        <v>5</v>
      </c>
      <c r="H81" s="127">
        <v>0</v>
      </c>
      <c r="I81" s="123">
        <f t="shared" si="21"/>
        <v>0</v>
      </c>
      <c r="J81" s="53"/>
    </row>
    <row r="82" spans="1:10" ht="25.5" x14ac:dyDescent="0.25">
      <c r="A82" s="21" t="s">
        <v>74</v>
      </c>
      <c r="B82" s="22" t="s">
        <v>38</v>
      </c>
      <c r="C82" s="22" t="s">
        <v>58</v>
      </c>
      <c r="D82" s="22" t="s">
        <v>330</v>
      </c>
      <c r="E82" s="42" t="s">
        <v>302</v>
      </c>
      <c r="F82" s="22" t="s">
        <v>134</v>
      </c>
      <c r="G82" s="127">
        <v>5</v>
      </c>
      <c r="H82" s="127">
        <v>0</v>
      </c>
      <c r="I82" s="123">
        <f t="shared" si="21"/>
        <v>0</v>
      </c>
      <c r="J82" s="53"/>
    </row>
    <row r="83" spans="1:10" x14ac:dyDescent="0.25">
      <c r="A83" s="23" t="s">
        <v>54</v>
      </c>
      <c r="B83" s="24" t="s">
        <v>38</v>
      </c>
      <c r="C83" s="24" t="s">
        <v>55</v>
      </c>
      <c r="D83" s="24"/>
      <c r="E83" s="24"/>
      <c r="F83" s="24"/>
      <c r="G83" s="126">
        <f>G84+G88</f>
        <v>2008.77656</v>
      </c>
      <c r="H83" s="126">
        <f>H84+H88</f>
        <v>43.826610000000002</v>
      </c>
      <c r="I83" s="122">
        <f t="shared" si="21"/>
        <v>2.1817563422783071</v>
      </c>
      <c r="J83" s="53"/>
    </row>
    <row r="84" spans="1:10" x14ac:dyDescent="0.25">
      <c r="A84" s="23" t="s">
        <v>54</v>
      </c>
      <c r="B84" s="24" t="s">
        <v>38</v>
      </c>
      <c r="C84" s="24" t="s">
        <v>55</v>
      </c>
      <c r="D84" s="24" t="s">
        <v>133</v>
      </c>
      <c r="E84" s="24"/>
      <c r="F84" s="24"/>
      <c r="G84" s="126">
        <f>G85+G87</f>
        <v>1777.77656</v>
      </c>
      <c r="H84" s="126">
        <f>H85+H87</f>
        <v>0</v>
      </c>
      <c r="I84" s="122">
        <f t="shared" si="21"/>
        <v>0</v>
      </c>
      <c r="J84" s="53"/>
    </row>
    <row r="85" spans="1:10" ht="38.25" x14ac:dyDescent="0.25">
      <c r="A85" s="21" t="s">
        <v>204</v>
      </c>
      <c r="B85" s="22" t="s">
        <v>38</v>
      </c>
      <c r="C85" s="22" t="s">
        <v>55</v>
      </c>
      <c r="D85" s="22" t="s">
        <v>133</v>
      </c>
      <c r="E85" s="22"/>
      <c r="F85" s="22" t="s">
        <v>155</v>
      </c>
      <c r="G85" s="127">
        <v>0</v>
      </c>
      <c r="H85" s="127">
        <v>0</v>
      </c>
      <c r="I85" s="123" t="e">
        <f t="shared" si="21"/>
        <v>#DIV/0!</v>
      </c>
      <c r="J85" s="53"/>
    </row>
    <row r="86" spans="1:10" ht="25.5" x14ac:dyDescent="0.25">
      <c r="A86" s="21" t="s">
        <v>74</v>
      </c>
      <c r="B86" s="22" t="s">
        <v>38</v>
      </c>
      <c r="C86" s="22" t="s">
        <v>55</v>
      </c>
      <c r="D86" s="22" t="s">
        <v>133</v>
      </c>
      <c r="E86" s="22" t="s">
        <v>221</v>
      </c>
      <c r="F86" s="22" t="s">
        <v>134</v>
      </c>
      <c r="G86" s="127">
        <v>0</v>
      </c>
      <c r="H86" s="127">
        <v>0</v>
      </c>
      <c r="I86" s="123" t="e">
        <f>H86/G86*100</f>
        <v>#DIV/0!</v>
      </c>
      <c r="J86" s="53"/>
    </row>
    <row r="87" spans="1:10" ht="25.5" x14ac:dyDescent="0.25">
      <c r="A87" s="21" t="s">
        <v>74</v>
      </c>
      <c r="B87" s="22" t="s">
        <v>38</v>
      </c>
      <c r="C87" s="22" t="s">
        <v>55</v>
      </c>
      <c r="D87" s="22" t="s">
        <v>133</v>
      </c>
      <c r="E87" s="22" t="s">
        <v>137</v>
      </c>
      <c r="F87" s="22" t="s">
        <v>134</v>
      </c>
      <c r="G87" s="127">
        <v>1777.77656</v>
      </c>
      <c r="H87" s="127">
        <v>0</v>
      </c>
      <c r="I87" s="123">
        <f t="shared" si="21"/>
        <v>0</v>
      </c>
      <c r="J87" s="53"/>
    </row>
    <row r="88" spans="1:10" x14ac:dyDescent="0.25">
      <c r="A88" s="23" t="s">
        <v>52</v>
      </c>
      <c r="B88" s="24" t="s">
        <v>38</v>
      </c>
      <c r="C88" s="24" t="s">
        <v>55</v>
      </c>
      <c r="D88" s="24" t="s">
        <v>53</v>
      </c>
      <c r="E88" s="24"/>
      <c r="F88" s="24"/>
      <c r="G88" s="126">
        <f>G92+G99+G89</f>
        <v>231</v>
      </c>
      <c r="H88" s="126">
        <f>H92+H99+H89</f>
        <v>43.826610000000002</v>
      </c>
      <c r="I88" s="122">
        <f t="shared" si="21"/>
        <v>18.972558441558444</v>
      </c>
      <c r="J88" s="53"/>
    </row>
    <row r="89" spans="1:10" ht="51" x14ac:dyDescent="0.25">
      <c r="A89" s="17" t="s">
        <v>186</v>
      </c>
      <c r="B89" s="22" t="s">
        <v>38</v>
      </c>
      <c r="C89" s="22" t="s">
        <v>55</v>
      </c>
      <c r="D89" s="22" t="s">
        <v>53</v>
      </c>
      <c r="E89" s="22" t="s">
        <v>185</v>
      </c>
      <c r="F89" s="24"/>
      <c r="G89" s="127">
        <f>G90</f>
        <v>0</v>
      </c>
      <c r="H89" s="127">
        <v>0</v>
      </c>
      <c r="I89" s="122"/>
      <c r="J89" s="53"/>
    </row>
    <row r="90" spans="1:10" x14ac:dyDescent="0.25">
      <c r="A90" s="23" t="s">
        <v>187</v>
      </c>
      <c r="B90" s="22" t="s">
        <v>38</v>
      </c>
      <c r="C90" s="22" t="s">
        <v>55</v>
      </c>
      <c r="D90" s="22" t="s">
        <v>53</v>
      </c>
      <c r="E90" s="22" t="s">
        <v>185</v>
      </c>
      <c r="F90" s="22" t="s">
        <v>155</v>
      </c>
      <c r="G90" s="127">
        <f>G91</f>
        <v>0</v>
      </c>
      <c r="H90" s="127">
        <f t="shared" ref="H90" si="24">H91</f>
        <v>0</v>
      </c>
      <c r="I90" s="122"/>
      <c r="J90" s="53"/>
    </row>
    <row r="91" spans="1:10" ht="25.5" x14ac:dyDescent="0.25">
      <c r="A91" s="21" t="s">
        <v>74</v>
      </c>
      <c r="B91" s="22" t="s">
        <v>38</v>
      </c>
      <c r="C91" s="22" t="s">
        <v>55</v>
      </c>
      <c r="D91" s="22" t="s">
        <v>53</v>
      </c>
      <c r="E91" s="22" t="s">
        <v>185</v>
      </c>
      <c r="F91" s="22" t="s">
        <v>134</v>
      </c>
      <c r="G91" s="127">
        <v>0</v>
      </c>
      <c r="H91" s="127">
        <v>0</v>
      </c>
      <c r="I91" s="122"/>
      <c r="J91" s="53"/>
    </row>
    <row r="92" spans="1:10" x14ac:dyDescent="0.25">
      <c r="A92" s="23" t="s">
        <v>52</v>
      </c>
      <c r="B92" s="24" t="s">
        <v>38</v>
      </c>
      <c r="C92" s="24" t="s">
        <v>55</v>
      </c>
      <c r="D92" s="24" t="s">
        <v>53</v>
      </c>
      <c r="E92" s="24" t="s">
        <v>125</v>
      </c>
      <c r="F92" s="24"/>
      <c r="G92" s="126">
        <f>G93+G96</f>
        <v>0</v>
      </c>
      <c r="H92" s="126">
        <f>H93+H96</f>
        <v>0</v>
      </c>
      <c r="I92" s="122" t="e">
        <f t="shared" si="21"/>
        <v>#DIV/0!</v>
      </c>
      <c r="J92" s="53"/>
    </row>
    <row r="93" spans="1:10" x14ac:dyDescent="0.25">
      <c r="A93" s="23" t="s">
        <v>78</v>
      </c>
      <c r="B93" s="24" t="s">
        <v>38</v>
      </c>
      <c r="C93" s="24" t="s">
        <v>55</v>
      </c>
      <c r="D93" s="24" t="s">
        <v>53</v>
      </c>
      <c r="E93" s="24" t="s">
        <v>125</v>
      </c>
      <c r="F93" s="24"/>
      <c r="G93" s="126">
        <f>G95</f>
        <v>0</v>
      </c>
      <c r="H93" s="126">
        <f>H95</f>
        <v>0</v>
      </c>
      <c r="I93" s="122" t="e">
        <f t="shared" si="21"/>
        <v>#DIV/0!</v>
      </c>
      <c r="J93" s="53"/>
    </row>
    <row r="94" spans="1:10" ht="25.5" x14ac:dyDescent="0.25">
      <c r="A94" s="23" t="s">
        <v>154</v>
      </c>
      <c r="B94" s="24" t="s">
        <v>38</v>
      </c>
      <c r="C94" s="24" t="s">
        <v>55</v>
      </c>
      <c r="D94" s="24" t="s">
        <v>53</v>
      </c>
      <c r="E94" s="24" t="s">
        <v>125</v>
      </c>
      <c r="F94" s="24" t="s">
        <v>155</v>
      </c>
      <c r="G94" s="126">
        <f>G95</f>
        <v>0</v>
      </c>
      <c r="H94" s="126">
        <f t="shared" ref="H94" si="25">H95</f>
        <v>0</v>
      </c>
      <c r="I94" s="122" t="e">
        <f t="shared" si="21"/>
        <v>#DIV/0!</v>
      </c>
      <c r="J94" s="53"/>
    </row>
    <row r="95" spans="1:10" ht="25.5" x14ac:dyDescent="0.25">
      <c r="A95" s="21" t="s">
        <v>74</v>
      </c>
      <c r="B95" s="22" t="s">
        <v>38</v>
      </c>
      <c r="C95" s="22" t="s">
        <v>55</v>
      </c>
      <c r="D95" s="22" t="s">
        <v>53</v>
      </c>
      <c r="E95" s="22" t="s">
        <v>125</v>
      </c>
      <c r="F95" s="22" t="s">
        <v>134</v>
      </c>
      <c r="G95" s="127">
        <v>0</v>
      </c>
      <c r="H95" s="127">
        <v>0</v>
      </c>
      <c r="I95" s="123" t="e">
        <f t="shared" si="21"/>
        <v>#DIV/0!</v>
      </c>
      <c r="J95" s="53"/>
    </row>
    <row r="96" spans="1:10" x14ac:dyDescent="0.25">
      <c r="A96" s="23" t="s">
        <v>77</v>
      </c>
      <c r="B96" s="24" t="s">
        <v>38</v>
      </c>
      <c r="C96" s="24" t="s">
        <v>55</v>
      </c>
      <c r="D96" s="24" t="s">
        <v>53</v>
      </c>
      <c r="E96" s="24" t="s">
        <v>126</v>
      </c>
      <c r="F96" s="24"/>
      <c r="G96" s="127"/>
      <c r="H96" s="127"/>
      <c r="I96" s="122"/>
      <c r="J96" s="53"/>
    </row>
    <row r="97" spans="1:10" ht="25.5" x14ac:dyDescent="0.25">
      <c r="A97" s="23" t="s">
        <v>154</v>
      </c>
      <c r="B97" s="24" t="s">
        <v>38</v>
      </c>
      <c r="C97" s="24" t="s">
        <v>55</v>
      </c>
      <c r="D97" s="24" t="s">
        <v>53</v>
      </c>
      <c r="E97" s="24" t="s">
        <v>126</v>
      </c>
      <c r="F97" s="24" t="s">
        <v>155</v>
      </c>
      <c r="G97" s="127">
        <v>0</v>
      </c>
      <c r="H97" s="127">
        <f t="shared" ref="H97" si="26">H98</f>
        <v>0</v>
      </c>
      <c r="I97" s="122"/>
      <c r="J97" s="53"/>
    </row>
    <row r="98" spans="1:10" ht="25.5" x14ac:dyDescent="0.25">
      <c r="A98" s="21" t="s">
        <v>74</v>
      </c>
      <c r="B98" s="22" t="s">
        <v>38</v>
      </c>
      <c r="C98" s="22" t="s">
        <v>55</v>
      </c>
      <c r="D98" s="22" t="s">
        <v>53</v>
      </c>
      <c r="E98" s="22" t="s">
        <v>126</v>
      </c>
      <c r="F98" s="22" t="s">
        <v>134</v>
      </c>
      <c r="G98" s="127">
        <v>0</v>
      </c>
      <c r="H98" s="127">
        <v>0</v>
      </c>
      <c r="I98" s="122"/>
      <c r="J98" s="53"/>
    </row>
    <row r="99" spans="1:10" ht="25.5" x14ac:dyDescent="0.25">
      <c r="A99" s="23" t="s">
        <v>76</v>
      </c>
      <c r="B99" s="24" t="s">
        <v>38</v>
      </c>
      <c r="C99" s="24" t="s">
        <v>55</v>
      </c>
      <c r="D99" s="24" t="s">
        <v>53</v>
      </c>
      <c r="E99" s="24" t="s">
        <v>127</v>
      </c>
      <c r="F99" s="24"/>
      <c r="G99" s="126">
        <f>G100+G102+G104</f>
        <v>231</v>
      </c>
      <c r="H99" s="126">
        <f t="shared" ref="H99" si="27">H100+H102+H104</f>
        <v>43.826610000000002</v>
      </c>
      <c r="I99" s="122">
        <f t="shared" si="21"/>
        <v>18.972558441558444</v>
      </c>
      <c r="J99" s="53"/>
    </row>
    <row r="100" spans="1:10" ht="40.5" customHeight="1" x14ac:dyDescent="0.25">
      <c r="A100" s="25" t="s">
        <v>299</v>
      </c>
      <c r="B100" s="22" t="s">
        <v>38</v>
      </c>
      <c r="C100" s="22" t="s">
        <v>55</v>
      </c>
      <c r="D100" s="22" t="s">
        <v>53</v>
      </c>
      <c r="E100" s="22" t="s">
        <v>127</v>
      </c>
      <c r="F100" s="22" t="s">
        <v>155</v>
      </c>
      <c r="G100" s="127">
        <f>G101</f>
        <v>0</v>
      </c>
      <c r="H100" s="127">
        <f>H101</f>
        <v>0</v>
      </c>
      <c r="I100" s="123" t="e">
        <f t="shared" si="21"/>
        <v>#DIV/0!</v>
      </c>
      <c r="J100" s="53"/>
    </row>
    <row r="101" spans="1:10" x14ac:dyDescent="0.25">
      <c r="A101" s="21" t="s">
        <v>107</v>
      </c>
      <c r="B101" s="22" t="s">
        <v>38</v>
      </c>
      <c r="C101" s="22" t="s">
        <v>55</v>
      </c>
      <c r="D101" s="22" t="s">
        <v>53</v>
      </c>
      <c r="E101" s="22" t="s">
        <v>127</v>
      </c>
      <c r="F101" s="22" t="s">
        <v>134</v>
      </c>
      <c r="G101" s="127">
        <v>0</v>
      </c>
      <c r="H101" s="127">
        <v>0</v>
      </c>
      <c r="I101" s="123" t="e">
        <f t="shared" si="21"/>
        <v>#DIV/0!</v>
      </c>
      <c r="J101" s="53"/>
    </row>
    <row r="102" spans="1:10" ht="42.75" customHeight="1" x14ac:dyDescent="0.25">
      <c r="A102" s="25" t="s">
        <v>202</v>
      </c>
      <c r="B102" s="22" t="s">
        <v>38</v>
      </c>
      <c r="C102" s="22" t="s">
        <v>55</v>
      </c>
      <c r="D102" s="22" t="s">
        <v>53</v>
      </c>
      <c r="E102" s="22" t="s">
        <v>128</v>
      </c>
      <c r="F102" s="22" t="s">
        <v>155</v>
      </c>
      <c r="G102" s="127">
        <f>G103</f>
        <v>0</v>
      </c>
      <c r="H102" s="127">
        <f>H103</f>
        <v>0</v>
      </c>
      <c r="I102" s="123" t="e">
        <f t="shared" si="21"/>
        <v>#DIV/0!</v>
      </c>
      <c r="J102" s="53"/>
    </row>
    <row r="103" spans="1:10" x14ac:dyDescent="0.25">
      <c r="A103" s="21" t="s">
        <v>107</v>
      </c>
      <c r="B103" s="22" t="s">
        <v>38</v>
      </c>
      <c r="C103" s="22" t="s">
        <v>55</v>
      </c>
      <c r="D103" s="22" t="s">
        <v>53</v>
      </c>
      <c r="E103" s="22" t="s">
        <v>128</v>
      </c>
      <c r="F103" s="22" t="s">
        <v>134</v>
      </c>
      <c r="G103" s="127">
        <v>0</v>
      </c>
      <c r="H103" s="127">
        <v>0</v>
      </c>
      <c r="I103" s="123" t="e">
        <f t="shared" si="21"/>
        <v>#DIV/0!</v>
      </c>
      <c r="J103" s="53"/>
    </row>
    <row r="104" spans="1:10" ht="38.25" x14ac:dyDescent="0.25">
      <c r="A104" s="16" t="s">
        <v>307</v>
      </c>
      <c r="B104" s="22" t="s">
        <v>38</v>
      </c>
      <c r="C104" s="22" t="s">
        <v>55</v>
      </c>
      <c r="D104" s="22" t="s">
        <v>53</v>
      </c>
      <c r="E104" s="22" t="s">
        <v>172</v>
      </c>
      <c r="F104" s="22" t="s">
        <v>155</v>
      </c>
      <c r="G104" s="127">
        <v>231</v>
      </c>
      <c r="H104" s="127">
        <v>43.826610000000002</v>
      </c>
      <c r="I104" s="123">
        <f t="shared" si="21"/>
        <v>18.972558441558444</v>
      </c>
      <c r="J104" s="53"/>
    </row>
    <row r="105" spans="1:10" x14ac:dyDescent="0.25">
      <c r="A105" s="21" t="s">
        <v>107</v>
      </c>
      <c r="B105" s="22" t="s">
        <v>38</v>
      </c>
      <c r="C105" s="22" t="s">
        <v>55</v>
      </c>
      <c r="D105" s="22" t="s">
        <v>53</v>
      </c>
      <c r="E105" s="22" t="s">
        <v>172</v>
      </c>
      <c r="F105" s="22" t="s">
        <v>134</v>
      </c>
      <c r="G105" s="127">
        <v>0</v>
      </c>
      <c r="H105" s="127">
        <v>0</v>
      </c>
      <c r="I105" s="123" t="e">
        <f t="shared" si="21"/>
        <v>#DIV/0!</v>
      </c>
      <c r="J105" s="53"/>
    </row>
    <row r="106" spans="1:10" s="60" customFormat="1" x14ac:dyDescent="0.25">
      <c r="A106" s="23" t="s">
        <v>213</v>
      </c>
      <c r="B106" s="24" t="s">
        <v>38</v>
      </c>
      <c r="C106" s="24" t="s">
        <v>215</v>
      </c>
      <c r="D106" s="24" t="s">
        <v>212</v>
      </c>
      <c r="E106" s="24"/>
      <c r="F106" s="24"/>
      <c r="G106" s="126">
        <f>G111+G108+G110</f>
        <v>2913.8</v>
      </c>
      <c r="H106" s="126">
        <f>H111+H108+H110</f>
        <v>242.81656000000001</v>
      </c>
      <c r="I106" s="122">
        <f t="shared" si="21"/>
        <v>8.333329672592491</v>
      </c>
      <c r="J106" s="59"/>
    </row>
    <row r="107" spans="1:10" s="60" customFormat="1" ht="38.25" x14ac:dyDescent="0.25">
      <c r="A107" s="21" t="s">
        <v>217</v>
      </c>
      <c r="B107" s="22" t="s">
        <v>38</v>
      </c>
      <c r="C107" s="22" t="s">
        <v>215</v>
      </c>
      <c r="D107" s="22" t="s">
        <v>212</v>
      </c>
      <c r="E107" s="22" t="s">
        <v>218</v>
      </c>
      <c r="F107" s="22" t="s">
        <v>155</v>
      </c>
      <c r="G107" s="127">
        <f>G108</f>
        <v>0</v>
      </c>
      <c r="H107" s="127">
        <f>H108</f>
        <v>0</v>
      </c>
      <c r="I107" s="123" t="e">
        <f t="shared" si="21"/>
        <v>#DIV/0!</v>
      </c>
      <c r="J107" s="59"/>
    </row>
    <row r="108" spans="1:10" s="60" customFormat="1" x14ac:dyDescent="0.25">
      <c r="A108" s="21" t="s">
        <v>107</v>
      </c>
      <c r="B108" s="22" t="s">
        <v>38</v>
      </c>
      <c r="C108" s="22" t="s">
        <v>215</v>
      </c>
      <c r="D108" s="22" t="s">
        <v>212</v>
      </c>
      <c r="E108" s="22" t="s">
        <v>218</v>
      </c>
      <c r="F108" s="22" t="s">
        <v>134</v>
      </c>
      <c r="G108" s="127">
        <v>0</v>
      </c>
      <c r="H108" s="127">
        <v>0</v>
      </c>
      <c r="I108" s="123" t="e">
        <f t="shared" si="21"/>
        <v>#DIV/0!</v>
      </c>
      <c r="J108" s="59"/>
    </row>
    <row r="109" spans="1:10" s="60" customFormat="1" x14ac:dyDescent="0.25">
      <c r="A109" s="21"/>
      <c r="B109" s="22"/>
      <c r="C109" s="22"/>
      <c r="D109" s="22"/>
      <c r="E109" s="22"/>
      <c r="F109" s="22"/>
      <c r="G109" s="127"/>
      <c r="H109" s="127"/>
      <c r="I109" s="123"/>
      <c r="J109" s="59"/>
    </row>
    <row r="110" spans="1:10" s="60" customFormat="1" x14ac:dyDescent="0.25">
      <c r="A110" s="21" t="s">
        <v>107</v>
      </c>
      <c r="B110" s="22" t="s">
        <v>38</v>
      </c>
      <c r="C110" s="22" t="s">
        <v>215</v>
      </c>
      <c r="D110" s="22" t="s">
        <v>212</v>
      </c>
      <c r="E110" s="22" t="s">
        <v>226</v>
      </c>
      <c r="F110" s="22" t="s">
        <v>134</v>
      </c>
      <c r="G110" s="127">
        <v>0</v>
      </c>
      <c r="H110" s="127">
        <v>0</v>
      </c>
      <c r="I110" s="123" t="e">
        <f t="shared" si="21"/>
        <v>#DIV/0!</v>
      </c>
      <c r="J110" s="59"/>
    </row>
    <row r="111" spans="1:10" x14ac:dyDescent="0.25">
      <c r="A111" s="21" t="s">
        <v>72</v>
      </c>
      <c r="B111" s="22" t="s">
        <v>38</v>
      </c>
      <c r="C111" s="22" t="s">
        <v>215</v>
      </c>
      <c r="D111" s="22" t="s">
        <v>212</v>
      </c>
      <c r="E111" s="26" t="s">
        <v>130</v>
      </c>
      <c r="F111" s="22"/>
      <c r="G111" s="127">
        <f t="shared" ref="G111:H112" si="28">G112</f>
        <v>2913.8</v>
      </c>
      <c r="H111" s="127">
        <f t="shared" si="28"/>
        <v>242.81656000000001</v>
      </c>
      <c r="I111" s="123">
        <f t="shared" si="21"/>
        <v>8.333329672592491</v>
      </c>
      <c r="J111" s="53"/>
    </row>
    <row r="112" spans="1:10" x14ac:dyDescent="0.25">
      <c r="A112" s="21" t="s">
        <v>72</v>
      </c>
      <c r="B112" s="22" t="s">
        <v>38</v>
      </c>
      <c r="C112" s="22" t="s">
        <v>215</v>
      </c>
      <c r="D112" s="22" t="s">
        <v>212</v>
      </c>
      <c r="E112" s="26" t="s">
        <v>130</v>
      </c>
      <c r="F112" s="22" t="s">
        <v>180</v>
      </c>
      <c r="G112" s="127">
        <f t="shared" si="28"/>
        <v>2913.8</v>
      </c>
      <c r="H112" s="127">
        <f t="shared" si="28"/>
        <v>242.81656000000001</v>
      </c>
      <c r="I112" s="123">
        <f t="shared" si="21"/>
        <v>8.333329672592491</v>
      </c>
      <c r="J112" s="53"/>
    </row>
    <row r="113" spans="1:10" x14ac:dyDescent="0.25">
      <c r="A113" s="28" t="s">
        <v>71</v>
      </c>
      <c r="B113" s="22" t="s">
        <v>38</v>
      </c>
      <c r="C113" s="22" t="s">
        <v>215</v>
      </c>
      <c r="D113" s="22" t="s">
        <v>212</v>
      </c>
      <c r="E113" s="26" t="s">
        <v>130</v>
      </c>
      <c r="F113" s="22" t="s">
        <v>214</v>
      </c>
      <c r="G113" s="127">
        <v>2913.8</v>
      </c>
      <c r="H113" s="127">
        <v>242.81656000000001</v>
      </c>
      <c r="I113" s="123">
        <f t="shared" si="21"/>
        <v>8.333329672592491</v>
      </c>
      <c r="J113" s="53"/>
    </row>
    <row r="114" spans="1:10" x14ac:dyDescent="0.25">
      <c r="A114" s="27" t="s">
        <v>108</v>
      </c>
      <c r="B114" s="27" t="s">
        <v>38</v>
      </c>
      <c r="C114" s="27" t="s">
        <v>51</v>
      </c>
      <c r="D114" s="27"/>
      <c r="E114" s="27"/>
      <c r="F114" s="27"/>
      <c r="G114" s="126">
        <f t="shared" ref="G114:H115" si="29">G115</f>
        <v>10</v>
      </c>
      <c r="H114" s="126">
        <f t="shared" si="29"/>
        <v>0</v>
      </c>
      <c r="I114" s="122">
        <f t="shared" si="21"/>
        <v>0</v>
      </c>
      <c r="J114" s="53"/>
    </row>
    <row r="115" spans="1:10" x14ac:dyDescent="0.25">
      <c r="A115" s="26" t="s">
        <v>109</v>
      </c>
      <c r="B115" s="26" t="s">
        <v>38</v>
      </c>
      <c r="C115" s="26" t="s">
        <v>51</v>
      </c>
      <c r="D115" s="26" t="s">
        <v>50</v>
      </c>
      <c r="E115" s="26"/>
      <c r="F115" s="26"/>
      <c r="G115" s="127">
        <f t="shared" si="29"/>
        <v>10</v>
      </c>
      <c r="H115" s="127">
        <f t="shared" si="29"/>
        <v>0</v>
      </c>
      <c r="I115" s="123">
        <f t="shared" si="21"/>
        <v>0</v>
      </c>
      <c r="J115" s="53"/>
    </row>
    <row r="116" spans="1:10" x14ac:dyDescent="0.25">
      <c r="A116" s="21" t="s">
        <v>110</v>
      </c>
      <c r="B116" s="26" t="s">
        <v>38</v>
      </c>
      <c r="C116" s="26" t="s">
        <v>51</v>
      </c>
      <c r="D116" s="26" t="s">
        <v>50</v>
      </c>
      <c r="E116" s="26" t="s">
        <v>129</v>
      </c>
      <c r="F116" s="26"/>
      <c r="G116" s="127">
        <f>G118</f>
        <v>10</v>
      </c>
      <c r="H116" s="127">
        <f>H118</f>
        <v>0</v>
      </c>
      <c r="I116" s="123">
        <f t="shared" si="21"/>
        <v>0</v>
      </c>
      <c r="J116" s="53"/>
    </row>
    <row r="117" spans="1:10" ht="25.5" x14ac:dyDescent="0.25">
      <c r="A117" s="21" t="s">
        <v>205</v>
      </c>
      <c r="B117" s="26" t="s">
        <v>38</v>
      </c>
      <c r="C117" s="26" t="s">
        <v>51</v>
      </c>
      <c r="D117" s="26" t="s">
        <v>50</v>
      </c>
      <c r="E117" s="26" t="s">
        <v>129</v>
      </c>
      <c r="F117" s="26"/>
      <c r="G117" s="127">
        <f t="shared" ref="G117:H118" si="30">G118</f>
        <v>10</v>
      </c>
      <c r="H117" s="127">
        <f t="shared" si="30"/>
        <v>0</v>
      </c>
      <c r="I117" s="123">
        <f t="shared" si="21"/>
        <v>0</v>
      </c>
      <c r="J117" s="53"/>
    </row>
    <row r="118" spans="1:10" ht="25.5" x14ac:dyDescent="0.25">
      <c r="A118" s="21" t="s">
        <v>75</v>
      </c>
      <c r="B118" s="26" t="s">
        <v>38</v>
      </c>
      <c r="C118" s="26" t="s">
        <v>51</v>
      </c>
      <c r="D118" s="26" t="s">
        <v>50</v>
      </c>
      <c r="E118" s="26" t="s">
        <v>129</v>
      </c>
      <c r="F118" s="26" t="s">
        <v>155</v>
      </c>
      <c r="G118" s="127">
        <v>10</v>
      </c>
      <c r="H118" s="127">
        <f t="shared" si="30"/>
        <v>0</v>
      </c>
      <c r="I118" s="123">
        <f t="shared" si="21"/>
        <v>0</v>
      </c>
      <c r="J118" s="53"/>
    </row>
    <row r="119" spans="1:10" ht="25.5" x14ac:dyDescent="0.25">
      <c r="A119" s="21" t="s">
        <v>74</v>
      </c>
      <c r="B119" s="26" t="s">
        <v>38</v>
      </c>
      <c r="C119" s="26" t="s">
        <v>51</v>
      </c>
      <c r="D119" s="26" t="s">
        <v>50</v>
      </c>
      <c r="E119" s="26" t="s">
        <v>129</v>
      </c>
      <c r="F119" s="26" t="s">
        <v>134</v>
      </c>
      <c r="G119" s="127">
        <v>10</v>
      </c>
      <c r="H119" s="127">
        <v>0</v>
      </c>
      <c r="I119" s="123">
        <f t="shared" si="21"/>
        <v>0</v>
      </c>
      <c r="J119" s="53"/>
    </row>
    <row r="120" spans="1:10" ht="38.25" x14ac:dyDescent="0.25">
      <c r="A120" s="23" t="s">
        <v>48</v>
      </c>
      <c r="B120" s="27" t="s">
        <v>38</v>
      </c>
      <c r="C120" s="27" t="s">
        <v>49</v>
      </c>
      <c r="D120" s="27"/>
      <c r="E120" s="27"/>
      <c r="F120" s="27"/>
      <c r="G120" s="126">
        <f t="shared" ref="G120:H123" si="31">G121</f>
        <v>0</v>
      </c>
      <c r="H120" s="126">
        <f t="shared" si="31"/>
        <v>0</v>
      </c>
      <c r="I120" s="122"/>
      <c r="J120" s="53"/>
    </row>
    <row r="121" spans="1:10" ht="25.5" x14ac:dyDescent="0.25">
      <c r="A121" s="21" t="s">
        <v>46</v>
      </c>
      <c r="B121" s="26" t="s">
        <v>38</v>
      </c>
      <c r="C121" s="26" t="s">
        <v>49</v>
      </c>
      <c r="D121" s="26" t="s">
        <v>47</v>
      </c>
      <c r="E121" s="26"/>
      <c r="F121" s="26"/>
      <c r="G121" s="127">
        <f t="shared" si="31"/>
        <v>0</v>
      </c>
      <c r="H121" s="127">
        <f t="shared" si="31"/>
        <v>0</v>
      </c>
      <c r="I121" s="122"/>
      <c r="J121" s="53"/>
    </row>
    <row r="122" spans="1:10" x14ac:dyDescent="0.25">
      <c r="A122" s="21" t="s">
        <v>72</v>
      </c>
      <c r="B122" s="26" t="s">
        <v>38</v>
      </c>
      <c r="C122" s="26" t="s">
        <v>49</v>
      </c>
      <c r="D122" s="26" t="s">
        <v>47</v>
      </c>
      <c r="E122" s="26" t="s">
        <v>130</v>
      </c>
      <c r="F122" s="26"/>
      <c r="G122" s="127">
        <f t="shared" si="31"/>
        <v>0</v>
      </c>
      <c r="H122" s="127">
        <f t="shared" si="31"/>
        <v>0</v>
      </c>
      <c r="I122" s="122"/>
      <c r="J122" s="53"/>
    </row>
    <row r="123" spans="1:10" ht="25.5" x14ac:dyDescent="0.25">
      <c r="A123" s="16" t="s">
        <v>46</v>
      </c>
      <c r="B123" s="29" t="s">
        <v>38</v>
      </c>
      <c r="C123" s="29">
        <v>1400</v>
      </c>
      <c r="D123" s="29">
        <v>1403</v>
      </c>
      <c r="E123" s="26" t="s">
        <v>130</v>
      </c>
      <c r="F123" s="29" t="s">
        <v>180</v>
      </c>
      <c r="G123" s="127">
        <f t="shared" si="31"/>
        <v>0</v>
      </c>
      <c r="H123" s="127">
        <f t="shared" si="31"/>
        <v>0</v>
      </c>
      <c r="I123" s="122"/>
      <c r="J123" s="53"/>
    </row>
    <row r="124" spans="1:10" x14ac:dyDescent="0.25">
      <c r="A124" s="28" t="s">
        <v>71</v>
      </c>
      <c r="B124" s="29" t="s">
        <v>38</v>
      </c>
      <c r="C124" s="29" t="s">
        <v>49</v>
      </c>
      <c r="D124" s="29" t="s">
        <v>47</v>
      </c>
      <c r="E124" s="26" t="s">
        <v>130</v>
      </c>
      <c r="F124" s="29">
        <v>540</v>
      </c>
      <c r="G124" s="127">
        <v>0</v>
      </c>
      <c r="H124" s="127">
        <v>0</v>
      </c>
      <c r="I124" s="122"/>
      <c r="J124" s="53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x14ac:dyDescent="0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x14ac:dyDescent="0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x14ac:dyDescent="0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x14ac:dyDescent="0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x14ac:dyDescent="0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x14ac:dyDescent="0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x14ac:dyDescent="0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x14ac:dyDescent="0.25">
      <c r="A136" s="7"/>
      <c r="B136" s="7"/>
      <c r="C136" s="7"/>
      <c r="D136" s="7"/>
      <c r="E136" s="7"/>
      <c r="F136" s="7"/>
      <c r="G136" s="7"/>
      <c r="H136" s="7"/>
      <c r="I136" s="7"/>
    </row>
    <row r="137" spans="1:9" x14ac:dyDescent="0.25">
      <c r="A137" s="7"/>
      <c r="B137" s="7"/>
      <c r="C137" s="7"/>
      <c r="D137" s="7"/>
      <c r="E137" s="7"/>
      <c r="F137" s="7"/>
      <c r="G137" s="7"/>
      <c r="H137" s="7"/>
      <c r="I137" s="7"/>
    </row>
    <row r="138" spans="1:9" x14ac:dyDescent="0.25">
      <c r="A138" s="7"/>
      <c r="B138" s="7"/>
      <c r="C138" s="7"/>
      <c r="D138" s="7"/>
      <c r="E138" s="7"/>
      <c r="F138" s="7"/>
      <c r="G138" s="7"/>
      <c r="H138" s="7"/>
      <c r="I138" s="7"/>
    </row>
    <row r="139" spans="1:9" x14ac:dyDescent="0.25">
      <c r="A139" s="7"/>
      <c r="B139" s="7"/>
      <c r="C139" s="7"/>
      <c r="D139" s="7"/>
      <c r="E139" s="7"/>
      <c r="F139" s="7"/>
      <c r="G139" s="7"/>
      <c r="H139" s="7"/>
      <c r="I139" s="7"/>
    </row>
    <row r="140" spans="1:9" x14ac:dyDescent="0.25">
      <c r="A140" s="7"/>
      <c r="B140" s="7"/>
      <c r="C140" s="7"/>
      <c r="D140" s="7"/>
      <c r="E140" s="7"/>
      <c r="F140" s="7"/>
      <c r="G140" s="7"/>
      <c r="H140" s="7"/>
      <c r="I140" s="7"/>
    </row>
    <row r="141" spans="1:9" x14ac:dyDescent="0.25">
      <c r="A141" s="7"/>
      <c r="B141" s="7"/>
      <c r="C141" s="7"/>
      <c r="D141" s="7"/>
      <c r="E141" s="7"/>
      <c r="F141" s="7"/>
      <c r="G141" s="7"/>
      <c r="H141" s="7"/>
      <c r="I141" s="7"/>
    </row>
    <row r="142" spans="1:9" x14ac:dyDescent="0.25">
      <c r="A142" s="7"/>
      <c r="B142" s="7"/>
      <c r="C142" s="7"/>
      <c r="D142" s="7"/>
      <c r="E142" s="7"/>
      <c r="F142" s="7"/>
      <c r="G142" s="7"/>
      <c r="H142" s="7"/>
      <c r="I142" s="7"/>
    </row>
    <row r="143" spans="1:9" x14ac:dyDescent="0.25">
      <c r="A143" s="7"/>
      <c r="B143" s="7"/>
      <c r="C143" s="7"/>
      <c r="D143" s="7"/>
      <c r="E143" s="7"/>
      <c r="F143" s="7"/>
      <c r="G143" s="7"/>
      <c r="H143" s="7"/>
      <c r="I143" s="7"/>
    </row>
    <row r="144" spans="1:9" x14ac:dyDescent="0.25">
      <c r="A144" s="7"/>
      <c r="B144" s="7"/>
      <c r="C144" s="7"/>
      <c r="D144" s="7"/>
      <c r="E144" s="7"/>
      <c r="F144" s="7"/>
      <c r="G144" s="7"/>
      <c r="H144" s="7"/>
      <c r="I144" s="7"/>
    </row>
    <row r="145" spans="1:9" x14ac:dyDescent="0.25">
      <c r="A145" s="7"/>
      <c r="B145" s="7"/>
      <c r="C145" s="7"/>
      <c r="D145" s="7"/>
      <c r="E145" s="7"/>
      <c r="F145" s="7"/>
      <c r="G145" s="7"/>
      <c r="H145" s="7"/>
      <c r="I145" s="7"/>
    </row>
    <row r="146" spans="1:9" x14ac:dyDescent="0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x14ac:dyDescent="0.25">
      <c r="A147" s="7"/>
      <c r="B147" s="7"/>
      <c r="C147" s="7"/>
      <c r="D147" s="7"/>
      <c r="E147" s="7"/>
      <c r="F147" s="7"/>
      <c r="G147" s="7"/>
      <c r="H147" s="7"/>
      <c r="I147" s="7"/>
    </row>
    <row r="148" spans="1:9" x14ac:dyDescent="0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x14ac:dyDescent="0.25">
      <c r="A149" s="7"/>
      <c r="B149" s="7"/>
      <c r="C149" s="7"/>
      <c r="D149" s="7"/>
      <c r="E149" s="7"/>
      <c r="F149" s="7"/>
      <c r="G149" s="7"/>
      <c r="H149" s="7"/>
      <c r="I149" s="7"/>
    </row>
    <row r="150" spans="1:9" x14ac:dyDescent="0.25">
      <c r="A150" s="7"/>
      <c r="B150" s="7"/>
      <c r="C150" s="7"/>
      <c r="D150" s="7"/>
      <c r="E150" s="7"/>
      <c r="F150" s="7"/>
      <c r="G150" s="7"/>
      <c r="H150" s="7"/>
      <c r="I150" s="7"/>
    </row>
    <row r="151" spans="1:9" x14ac:dyDescent="0.25">
      <c r="A151" s="7"/>
      <c r="B151" s="7"/>
      <c r="C151" s="7"/>
      <c r="D151" s="7"/>
      <c r="E151" s="7"/>
      <c r="F151" s="7"/>
      <c r="G151" s="7"/>
      <c r="H151" s="7"/>
      <c r="I151" s="7"/>
    </row>
    <row r="152" spans="1:9" x14ac:dyDescent="0.25">
      <c r="A152" s="7"/>
      <c r="B152" s="7"/>
      <c r="C152" s="7"/>
      <c r="D152" s="7"/>
      <c r="E152" s="7"/>
      <c r="F152" s="7"/>
      <c r="G152" s="7"/>
      <c r="H152" s="7"/>
      <c r="I152" s="7"/>
    </row>
    <row r="153" spans="1:9" x14ac:dyDescent="0.25">
      <c r="A153" s="7"/>
      <c r="B153" s="7"/>
      <c r="C153" s="7"/>
      <c r="D153" s="7"/>
      <c r="E153" s="7"/>
      <c r="F153" s="7"/>
      <c r="G153" s="7"/>
      <c r="H153" s="7"/>
      <c r="I153" s="7"/>
    </row>
    <row r="154" spans="1:9" x14ac:dyDescent="0.25">
      <c r="A154" s="7"/>
      <c r="B154" s="7"/>
      <c r="C154" s="7"/>
      <c r="D154" s="7"/>
      <c r="E154" s="7"/>
      <c r="F154" s="7"/>
      <c r="G154" s="7"/>
      <c r="H154" s="7"/>
      <c r="I154" s="7"/>
    </row>
    <row r="155" spans="1:9" x14ac:dyDescent="0.25">
      <c r="A155" s="7"/>
      <c r="B155" s="7"/>
      <c r="C155" s="7"/>
      <c r="D155" s="7"/>
      <c r="E155" s="7"/>
      <c r="F155" s="7"/>
      <c r="G155" s="7"/>
      <c r="H155" s="7"/>
      <c r="I155" s="7"/>
    </row>
    <row r="156" spans="1:9" x14ac:dyDescent="0.25">
      <c r="A156" s="7"/>
      <c r="B156" s="7"/>
      <c r="C156" s="7"/>
      <c r="D156" s="7"/>
      <c r="E156" s="7"/>
      <c r="F156" s="7"/>
      <c r="G156" s="7"/>
      <c r="H156" s="7"/>
      <c r="I156" s="7"/>
    </row>
    <row r="157" spans="1:9" x14ac:dyDescent="0.25">
      <c r="A157" s="7"/>
      <c r="B157" s="7"/>
      <c r="C157" s="7"/>
      <c r="D157" s="7"/>
      <c r="E157" s="7"/>
      <c r="F157" s="7"/>
      <c r="G157" s="7"/>
      <c r="H157" s="7"/>
      <c r="I157" s="7"/>
    </row>
    <row r="158" spans="1:9" x14ac:dyDescent="0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x14ac:dyDescent="0.25">
      <c r="A159" s="7"/>
      <c r="B159" s="7"/>
      <c r="C159" s="7"/>
      <c r="D159" s="7"/>
      <c r="E159" s="7"/>
      <c r="F159" s="7"/>
      <c r="G159" s="7"/>
      <c r="H159" s="7"/>
      <c r="I159" s="7"/>
    </row>
    <row r="160" spans="1:9" x14ac:dyDescent="0.25">
      <c r="A160" s="7"/>
      <c r="B160" s="7"/>
      <c r="C160" s="7"/>
      <c r="D160" s="7"/>
      <c r="E160" s="7"/>
      <c r="F160" s="7"/>
      <c r="G160" s="7"/>
      <c r="H160" s="7"/>
      <c r="I160" s="7"/>
    </row>
    <row r="161" spans="1:9" x14ac:dyDescent="0.25">
      <c r="A161" s="7"/>
      <c r="B161" s="7"/>
      <c r="C161" s="7"/>
      <c r="D161" s="7"/>
      <c r="E161" s="7"/>
      <c r="F161" s="7"/>
      <c r="G161" s="7"/>
      <c r="H161" s="7"/>
      <c r="I161" s="7"/>
    </row>
    <row r="162" spans="1:9" x14ac:dyDescent="0.25">
      <c r="A162" s="7"/>
      <c r="B162" s="7"/>
      <c r="C162" s="7"/>
      <c r="D162" s="7"/>
      <c r="E162" s="7"/>
      <c r="F162" s="7"/>
      <c r="G162" s="7"/>
      <c r="H162" s="7"/>
      <c r="I162" s="7"/>
    </row>
    <row r="163" spans="1:9" x14ac:dyDescent="0.2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25">
      <c r="A211" s="7"/>
      <c r="B211" s="7"/>
      <c r="C211" s="7"/>
      <c r="D211" s="7"/>
      <c r="E211" s="7"/>
      <c r="F211" s="7"/>
      <c r="G211" s="7"/>
      <c r="H211" s="7"/>
      <c r="I211" s="7"/>
    </row>
    <row r="212" spans="1:9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x14ac:dyDescent="0.25">
      <c r="A213" s="7"/>
      <c r="B213" s="7"/>
      <c r="C213" s="7"/>
      <c r="D213" s="7"/>
      <c r="E213" s="7"/>
      <c r="F213" s="7"/>
      <c r="G213" s="7"/>
      <c r="H213" s="7"/>
      <c r="I213" s="7"/>
    </row>
    <row r="214" spans="1:9" x14ac:dyDescent="0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x14ac:dyDescent="0.25">
      <c r="A215" s="7"/>
      <c r="B215" s="7"/>
      <c r="C215" s="7"/>
      <c r="D215" s="7"/>
      <c r="E215" s="7"/>
      <c r="F215" s="7"/>
      <c r="G215" s="7"/>
      <c r="H215" s="7"/>
      <c r="I215" s="7"/>
    </row>
    <row r="216" spans="1:9" x14ac:dyDescent="0.25">
      <c r="A216" s="7"/>
      <c r="B216" s="7"/>
      <c r="C216" s="7"/>
      <c r="D216" s="7"/>
      <c r="E216" s="7"/>
      <c r="F216" s="7"/>
      <c r="G216" s="7"/>
      <c r="H216" s="7"/>
      <c r="I216" s="7"/>
    </row>
    <row r="217" spans="1:9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x14ac:dyDescent="0.25">
      <c r="A218" s="7"/>
      <c r="B218" s="7"/>
      <c r="C218" s="7"/>
      <c r="D218" s="7"/>
      <c r="E218" s="7"/>
      <c r="F218" s="7"/>
      <c r="G218" s="7"/>
      <c r="H218" s="7"/>
      <c r="I218" s="7"/>
    </row>
    <row r="219" spans="1:9" x14ac:dyDescent="0.25">
      <c r="A219" s="7"/>
      <c r="B219" s="7"/>
      <c r="C219" s="7"/>
      <c r="D219" s="7"/>
      <c r="E219" s="7"/>
      <c r="F219" s="7"/>
      <c r="G219" s="7"/>
      <c r="H219" s="7"/>
      <c r="I219" s="7"/>
    </row>
    <row r="220" spans="1:9" x14ac:dyDescent="0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x14ac:dyDescent="0.25">
      <c r="A221" s="7"/>
      <c r="B221" s="7"/>
      <c r="C221" s="7"/>
      <c r="D221" s="7"/>
      <c r="E221" s="7"/>
      <c r="F221" s="7"/>
      <c r="G221" s="7"/>
      <c r="H221" s="7"/>
      <c r="I221" s="7"/>
    </row>
    <row r="222" spans="1:9" x14ac:dyDescent="0.25">
      <c r="A222" s="7"/>
      <c r="B222" s="7"/>
      <c r="C222" s="7"/>
      <c r="D222" s="7"/>
      <c r="E222" s="7"/>
      <c r="F222" s="7"/>
      <c r="G222" s="7"/>
      <c r="H222" s="7"/>
      <c r="I222" s="7"/>
    </row>
    <row r="223" spans="1:9" x14ac:dyDescent="0.25">
      <c r="A223" s="7"/>
      <c r="B223" s="7"/>
      <c r="C223" s="7"/>
      <c r="D223" s="7"/>
      <c r="E223" s="7"/>
      <c r="F223" s="7"/>
      <c r="G223" s="7"/>
      <c r="H223" s="7"/>
      <c r="I223" s="7"/>
    </row>
    <row r="224" spans="1:9" x14ac:dyDescent="0.25">
      <c r="A224" s="7"/>
      <c r="B224" s="7"/>
      <c r="C224" s="7"/>
      <c r="D224" s="7"/>
      <c r="E224" s="7"/>
      <c r="F224" s="7"/>
      <c r="G224" s="7"/>
      <c r="H224" s="7"/>
      <c r="I224" s="7"/>
    </row>
    <row r="225" spans="1:9" x14ac:dyDescent="0.25">
      <c r="A225" s="7"/>
      <c r="B225" s="7"/>
      <c r="C225" s="7"/>
      <c r="D225" s="7"/>
      <c r="E225" s="7"/>
      <c r="F225" s="7"/>
      <c r="G225" s="7"/>
      <c r="H225" s="7"/>
      <c r="I225" s="7"/>
    </row>
    <row r="226" spans="1:9" x14ac:dyDescent="0.25">
      <c r="A226" s="7"/>
      <c r="B226" s="7"/>
      <c r="C226" s="7"/>
      <c r="D226" s="7"/>
      <c r="E226" s="7"/>
      <c r="F226" s="7"/>
      <c r="G226" s="7"/>
      <c r="H226" s="7"/>
      <c r="I226" s="7"/>
    </row>
    <row r="227" spans="1:9" x14ac:dyDescent="0.25">
      <c r="A227" s="7"/>
      <c r="B227" s="7"/>
      <c r="C227" s="7"/>
      <c r="D227" s="7"/>
      <c r="E227" s="7"/>
      <c r="F227" s="7"/>
      <c r="G227" s="7"/>
      <c r="H227" s="7"/>
      <c r="I227" s="7"/>
    </row>
    <row r="228" spans="1:9" x14ac:dyDescent="0.25">
      <c r="A228" s="7"/>
      <c r="B228" s="7"/>
      <c r="C228" s="7"/>
      <c r="D228" s="7"/>
      <c r="E228" s="7"/>
      <c r="F228" s="7"/>
      <c r="G228" s="7"/>
      <c r="H228" s="7"/>
      <c r="I228" s="7"/>
    </row>
    <row r="229" spans="1:9" x14ac:dyDescent="0.25">
      <c r="A229" s="7"/>
      <c r="B229" s="7"/>
      <c r="C229" s="7"/>
      <c r="D229" s="7"/>
      <c r="E229" s="7"/>
      <c r="F229" s="7"/>
      <c r="G229" s="7"/>
      <c r="H229" s="7"/>
      <c r="I229" s="7"/>
    </row>
    <row r="230" spans="1:9" x14ac:dyDescent="0.25">
      <c r="A230" s="7"/>
      <c r="B230" s="7"/>
      <c r="C230" s="7"/>
      <c r="D230" s="7"/>
      <c r="E230" s="7"/>
      <c r="F230" s="7"/>
      <c r="G230" s="7"/>
      <c r="H230" s="7"/>
      <c r="I230" s="7"/>
    </row>
    <row r="231" spans="1:9" x14ac:dyDescent="0.25">
      <c r="A231" s="7"/>
      <c r="B231" s="7"/>
      <c r="C231" s="7"/>
      <c r="D231" s="7"/>
      <c r="E231" s="7"/>
      <c r="F231" s="7"/>
      <c r="G231" s="7"/>
      <c r="H231" s="7"/>
      <c r="I231" s="7"/>
    </row>
    <row r="232" spans="1:9" x14ac:dyDescent="0.25">
      <c r="A232" s="7"/>
      <c r="B232" s="7"/>
      <c r="C232" s="7"/>
      <c r="D232" s="7"/>
      <c r="E232" s="7"/>
      <c r="F232" s="7"/>
      <c r="G232" s="7"/>
      <c r="H232" s="7"/>
      <c r="I232" s="7"/>
    </row>
    <row r="233" spans="1:9" x14ac:dyDescent="0.25">
      <c r="A233" s="7"/>
      <c r="B233" s="7"/>
      <c r="C233" s="7"/>
      <c r="D233" s="7"/>
      <c r="E233" s="7"/>
      <c r="F233" s="7"/>
      <c r="G233" s="7"/>
      <c r="H233" s="7"/>
      <c r="I233" s="7"/>
    </row>
    <row r="234" spans="1:9" x14ac:dyDescent="0.25">
      <c r="A234" s="7"/>
      <c r="B234" s="7"/>
      <c r="C234" s="7"/>
      <c r="D234" s="7"/>
      <c r="E234" s="7"/>
      <c r="F234" s="7"/>
      <c r="G234" s="7"/>
      <c r="H234" s="7"/>
      <c r="I234" s="7"/>
    </row>
    <row r="235" spans="1:9" x14ac:dyDescent="0.25">
      <c r="A235" s="7"/>
      <c r="B235" s="7"/>
      <c r="C235" s="7"/>
      <c r="D235" s="7"/>
      <c r="E235" s="7"/>
      <c r="F235" s="7"/>
      <c r="G235" s="7"/>
      <c r="H235" s="7"/>
      <c r="I235" s="7"/>
    </row>
    <row r="236" spans="1:9" x14ac:dyDescent="0.25">
      <c r="A236" s="7"/>
      <c r="B236" s="7"/>
      <c r="C236" s="7"/>
      <c r="D236" s="7"/>
      <c r="E236" s="7"/>
      <c r="F236" s="7"/>
      <c r="G236" s="7"/>
      <c r="H236" s="7"/>
      <c r="I236" s="7"/>
    </row>
    <row r="237" spans="1:9" x14ac:dyDescent="0.25">
      <c r="A237" s="7"/>
      <c r="B237" s="7"/>
      <c r="C237" s="7"/>
      <c r="D237" s="7"/>
      <c r="E237" s="7"/>
      <c r="F237" s="7"/>
      <c r="G237" s="7"/>
      <c r="H237" s="7"/>
      <c r="I237" s="7"/>
    </row>
    <row r="238" spans="1:9" x14ac:dyDescent="0.25">
      <c r="A238" s="7"/>
      <c r="B238" s="7"/>
      <c r="C238" s="7"/>
      <c r="D238" s="7"/>
      <c r="E238" s="7"/>
      <c r="F238" s="7"/>
      <c r="G238" s="7"/>
      <c r="H238" s="7"/>
      <c r="I238" s="7"/>
    </row>
    <row r="239" spans="1:9" x14ac:dyDescent="0.25">
      <c r="A239" s="7"/>
      <c r="B239" s="7"/>
      <c r="C239" s="7"/>
      <c r="D239" s="7"/>
      <c r="E239" s="7"/>
      <c r="F239" s="7"/>
      <c r="G239" s="7"/>
      <c r="H239" s="7"/>
      <c r="I239" s="7"/>
    </row>
    <row r="240" spans="1:9" x14ac:dyDescent="0.25">
      <c r="A240" s="7"/>
      <c r="B240" s="7"/>
      <c r="C240" s="7"/>
      <c r="D240" s="7"/>
      <c r="E240" s="7"/>
      <c r="F240" s="7"/>
      <c r="G240" s="7"/>
      <c r="H240" s="7"/>
      <c r="I240" s="7"/>
    </row>
    <row r="241" spans="1:9" x14ac:dyDescent="0.25">
      <c r="A241" s="7"/>
      <c r="B241" s="7"/>
      <c r="C241" s="7"/>
      <c r="D241" s="7"/>
      <c r="E241" s="7"/>
      <c r="F241" s="7"/>
      <c r="G241" s="7"/>
      <c r="H241" s="7"/>
      <c r="I241" s="7"/>
    </row>
    <row r="242" spans="1:9" x14ac:dyDescent="0.25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25">
      <c r="A243" s="7"/>
      <c r="B243" s="7"/>
      <c r="C243" s="7"/>
      <c r="D243" s="7"/>
      <c r="E243" s="7"/>
      <c r="F243" s="7"/>
      <c r="G243" s="7"/>
      <c r="H243" s="7"/>
      <c r="I243" s="7"/>
    </row>
    <row r="244" spans="1:9" x14ac:dyDescent="0.25">
      <c r="A244" s="7"/>
      <c r="B244" s="7"/>
      <c r="C244" s="7"/>
      <c r="D244" s="7"/>
      <c r="E244" s="7"/>
      <c r="F244" s="7"/>
      <c r="G244" s="7"/>
      <c r="H244" s="7"/>
      <c r="I244" s="7"/>
    </row>
    <row r="245" spans="1:9" x14ac:dyDescent="0.25">
      <c r="A245" s="7"/>
      <c r="B245" s="7"/>
      <c r="C245" s="7"/>
      <c r="D245" s="7"/>
      <c r="E245" s="7"/>
      <c r="F245" s="7"/>
      <c r="G245" s="7"/>
      <c r="H245" s="7"/>
      <c r="I245" s="7"/>
    </row>
    <row r="246" spans="1:9" x14ac:dyDescent="0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x14ac:dyDescent="0.25">
      <c r="A247" s="7"/>
      <c r="B247" s="7"/>
      <c r="C247" s="7"/>
      <c r="D247" s="7"/>
      <c r="E247" s="7"/>
      <c r="F247" s="7"/>
      <c r="G247" s="7"/>
      <c r="H247" s="7"/>
      <c r="I247" s="7"/>
    </row>
    <row r="248" spans="1:9" x14ac:dyDescent="0.25">
      <c r="A248" s="7"/>
      <c r="B248" s="7"/>
      <c r="C248" s="7"/>
      <c r="D248" s="7"/>
      <c r="E248" s="7"/>
      <c r="F248" s="7"/>
      <c r="G248" s="7"/>
      <c r="H248" s="7"/>
      <c r="I248" s="7"/>
    </row>
    <row r="249" spans="1:9" x14ac:dyDescent="0.25">
      <c r="A249" s="7"/>
      <c r="B249" s="7"/>
      <c r="C249" s="7"/>
      <c r="D249" s="7"/>
      <c r="E249" s="7"/>
      <c r="F249" s="7"/>
      <c r="G249" s="7"/>
      <c r="H249" s="7"/>
      <c r="I249" s="7"/>
    </row>
    <row r="250" spans="1:9" x14ac:dyDescent="0.25">
      <c r="A250" s="7"/>
      <c r="B250" s="7"/>
      <c r="C250" s="7"/>
      <c r="D250" s="7"/>
      <c r="E250" s="7"/>
      <c r="F250" s="7"/>
      <c r="G250" s="7"/>
      <c r="H250" s="7"/>
      <c r="I250" s="7"/>
    </row>
    <row r="251" spans="1:9" x14ac:dyDescent="0.25">
      <c r="A251" s="7"/>
      <c r="B251" s="7"/>
      <c r="C251" s="7"/>
      <c r="D251" s="7"/>
      <c r="E251" s="7"/>
      <c r="F251" s="7"/>
      <c r="G251" s="7"/>
      <c r="H251" s="7"/>
      <c r="I251" s="7"/>
    </row>
    <row r="252" spans="1:9" x14ac:dyDescent="0.25">
      <c r="A252" s="7"/>
      <c r="B252" s="7"/>
      <c r="C252" s="7"/>
      <c r="D252" s="7"/>
      <c r="E252" s="7"/>
      <c r="F252" s="7"/>
      <c r="G252" s="7"/>
      <c r="H252" s="7"/>
      <c r="I252" s="7"/>
    </row>
    <row r="253" spans="1:9" x14ac:dyDescent="0.25">
      <c r="A253" s="7"/>
      <c r="B253" s="7"/>
      <c r="C253" s="7"/>
      <c r="D253" s="7"/>
      <c r="E253" s="7"/>
      <c r="F253" s="7"/>
      <c r="G253" s="7"/>
      <c r="H253" s="7"/>
      <c r="I253" s="7"/>
    </row>
    <row r="254" spans="1:9" x14ac:dyDescent="0.25">
      <c r="A254" s="7"/>
      <c r="B254" s="7"/>
      <c r="C254" s="7"/>
      <c r="D254" s="7"/>
      <c r="E254" s="7"/>
      <c r="F254" s="7"/>
      <c r="G254" s="7"/>
      <c r="H254" s="7"/>
      <c r="I254" s="7"/>
    </row>
    <row r="255" spans="1:9" x14ac:dyDescent="0.25">
      <c r="A255" s="7"/>
      <c r="B255" s="7"/>
      <c r="C255" s="7"/>
      <c r="D255" s="7"/>
      <c r="E255" s="7"/>
      <c r="F255" s="7"/>
      <c r="G255" s="7"/>
      <c r="H255" s="7"/>
      <c r="I255" s="7"/>
    </row>
    <row r="256" spans="1:9" x14ac:dyDescent="0.25">
      <c r="A256" s="7"/>
      <c r="B256" s="7"/>
      <c r="C256" s="7"/>
      <c r="D256" s="7"/>
      <c r="E256" s="7"/>
      <c r="F256" s="7"/>
      <c r="G256" s="7"/>
      <c r="H256" s="7"/>
      <c r="I256" s="7"/>
    </row>
    <row r="257" spans="1:9" x14ac:dyDescent="0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x14ac:dyDescent="0.25">
      <c r="A258" s="7"/>
      <c r="B258" s="7"/>
      <c r="C258" s="7"/>
      <c r="D258" s="7"/>
      <c r="E258" s="7"/>
      <c r="F258" s="7"/>
      <c r="G258" s="7"/>
      <c r="H258" s="7"/>
      <c r="I258" s="7"/>
    </row>
    <row r="259" spans="1:9" x14ac:dyDescent="0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x14ac:dyDescent="0.25">
      <c r="A260" s="7"/>
      <c r="B260" s="7"/>
      <c r="C260" s="7"/>
      <c r="D260" s="7"/>
      <c r="E260" s="7"/>
      <c r="F260" s="7"/>
      <c r="G260" s="7"/>
      <c r="H260" s="7"/>
      <c r="I260" s="7"/>
    </row>
    <row r="261" spans="1:9" x14ac:dyDescent="0.25">
      <c r="A261" s="7"/>
      <c r="B261" s="7"/>
      <c r="C261" s="7"/>
      <c r="D261" s="7"/>
      <c r="E261" s="7"/>
      <c r="F261" s="7"/>
      <c r="G261" s="7"/>
      <c r="H261" s="7"/>
      <c r="I261" s="7"/>
    </row>
    <row r="262" spans="1:9" x14ac:dyDescent="0.25">
      <c r="A262" s="7"/>
      <c r="B262" s="7"/>
      <c r="C262" s="7"/>
      <c r="D262" s="7"/>
      <c r="E262" s="7"/>
      <c r="F262" s="7"/>
      <c r="G262" s="7"/>
      <c r="H262" s="7"/>
      <c r="I262" s="7"/>
    </row>
    <row r="263" spans="1:9" x14ac:dyDescent="0.25">
      <c r="A263" s="7"/>
      <c r="B263" s="7"/>
      <c r="C263" s="7"/>
      <c r="D263" s="7"/>
      <c r="E263" s="7"/>
      <c r="F263" s="7"/>
      <c r="G263" s="7"/>
      <c r="H263" s="7"/>
      <c r="I263" s="7"/>
    </row>
    <row r="264" spans="1:9" x14ac:dyDescent="0.25">
      <c r="A264" s="7"/>
      <c r="B264" s="7"/>
      <c r="C264" s="7"/>
      <c r="D264" s="7"/>
      <c r="E264" s="7"/>
      <c r="F264" s="7"/>
      <c r="G264" s="7"/>
      <c r="H264" s="7"/>
      <c r="I264" s="7"/>
    </row>
    <row r="265" spans="1:9" x14ac:dyDescent="0.25">
      <c r="A265" s="7"/>
      <c r="B265" s="7"/>
      <c r="C265" s="7"/>
      <c r="D265" s="7"/>
      <c r="E265" s="7"/>
      <c r="F265" s="7"/>
      <c r="G265" s="7"/>
      <c r="H265" s="7"/>
      <c r="I265" s="7"/>
    </row>
    <row r="266" spans="1:9" x14ac:dyDescent="0.25">
      <c r="A266" s="7"/>
      <c r="B266" s="7"/>
      <c r="C266" s="7"/>
      <c r="D266" s="7"/>
      <c r="E266" s="7"/>
      <c r="F266" s="7"/>
      <c r="G266" s="7"/>
      <c r="H266" s="7"/>
      <c r="I266" s="7"/>
    </row>
    <row r="267" spans="1:9" x14ac:dyDescent="0.25">
      <c r="A267" s="7"/>
      <c r="B267" s="7"/>
      <c r="C267" s="7"/>
      <c r="D267" s="7"/>
      <c r="E267" s="7"/>
      <c r="F267" s="7"/>
      <c r="G267" s="7"/>
      <c r="H267" s="7"/>
      <c r="I267" s="7"/>
    </row>
    <row r="268" spans="1:9" x14ac:dyDescent="0.25">
      <c r="A268" s="7"/>
      <c r="B268" s="7"/>
      <c r="C268" s="7"/>
      <c r="D268" s="7"/>
      <c r="E268" s="7"/>
      <c r="F268" s="7"/>
      <c r="G268" s="7"/>
      <c r="H268" s="7"/>
      <c r="I268" s="7"/>
    </row>
    <row r="269" spans="1:9" x14ac:dyDescent="0.25">
      <c r="A269" s="7"/>
      <c r="B269" s="7"/>
      <c r="C269" s="7"/>
      <c r="D269" s="7"/>
      <c r="E269" s="7"/>
      <c r="F269" s="7"/>
      <c r="G269" s="7"/>
      <c r="H269" s="7"/>
      <c r="I269" s="7"/>
    </row>
    <row r="270" spans="1:9" x14ac:dyDescent="0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x14ac:dyDescent="0.25">
      <c r="A271" s="7"/>
      <c r="B271" s="7"/>
      <c r="C271" s="7"/>
      <c r="D271" s="7"/>
      <c r="E271" s="7"/>
      <c r="F271" s="7"/>
      <c r="G271" s="7"/>
      <c r="H271" s="7"/>
      <c r="I271" s="7"/>
    </row>
    <row r="272" spans="1:9" x14ac:dyDescent="0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x14ac:dyDescent="0.25">
      <c r="A273" s="7"/>
      <c r="B273" s="7"/>
      <c r="C273" s="7"/>
      <c r="D273" s="7"/>
      <c r="E273" s="7"/>
      <c r="F273" s="7"/>
      <c r="G273" s="7"/>
      <c r="H273" s="7"/>
      <c r="I273" s="7"/>
    </row>
    <row r="274" spans="1:9" x14ac:dyDescent="0.25">
      <c r="A274" s="7"/>
      <c r="B274" s="7"/>
      <c r="C274" s="7"/>
      <c r="D274" s="7"/>
      <c r="E274" s="7"/>
      <c r="F274" s="7"/>
      <c r="G274" s="7"/>
      <c r="H274" s="7"/>
      <c r="I274" s="7"/>
    </row>
    <row r="275" spans="1:9" x14ac:dyDescent="0.25">
      <c r="A275" s="7"/>
      <c r="B275" s="7"/>
      <c r="C275" s="7"/>
      <c r="D275" s="7"/>
      <c r="E275" s="7"/>
      <c r="F275" s="7"/>
      <c r="G275" s="7"/>
      <c r="H275" s="7"/>
      <c r="I275" s="7"/>
    </row>
    <row r="276" spans="1:9" x14ac:dyDescent="0.25">
      <c r="A276" s="7"/>
      <c r="B276" s="7"/>
      <c r="C276" s="7"/>
      <c r="D276" s="7"/>
      <c r="E276" s="7"/>
      <c r="F276" s="7"/>
      <c r="G276" s="7"/>
      <c r="H276" s="7"/>
      <c r="I276" s="7"/>
    </row>
    <row r="277" spans="1:9" x14ac:dyDescent="0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x14ac:dyDescent="0.25">
      <c r="A278" s="7"/>
      <c r="B278" s="7"/>
      <c r="C278" s="7"/>
      <c r="D278" s="7"/>
      <c r="E278" s="7"/>
      <c r="F278" s="7"/>
      <c r="G278" s="7"/>
      <c r="H278" s="7"/>
      <c r="I278" s="7"/>
    </row>
    <row r="279" spans="1:9" x14ac:dyDescent="0.25">
      <c r="A279" s="7"/>
      <c r="B279" s="7"/>
      <c r="C279" s="7"/>
      <c r="D279" s="7"/>
      <c r="E279" s="7"/>
      <c r="F279" s="7"/>
      <c r="G279" s="7"/>
      <c r="H279" s="7"/>
      <c r="I279" s="7"/>
    </row>
    <row r="280" spans="1:9" x14ac:dyDescent="0.25">
      <c r="A280" s="7"/>
      <c r="B280" s="7"/>
      <c r="C280" s="7"/>
      <c r="D280" s="7"/>
      <c r="E280" s="7"/>
      <c r="F280" s="7"/>
      <c r="G280" s="7"/>
      <c r="H280" s="7"/>
      <c r="I280" s="7"/>
    </row>
    <row r="281" spans="1:9" x14ac:dyDescent="0.25">
      <c r="A281" s="7"/>
      <c r="B281" s="7"/>
      <c r="C281" s="7"/>
      <c r="D281" s="7"/>
      <c r="E281" s="7"/>
      <c r="F281" s="7"/>
      <c r="G281" s="7"/>
      <c r="H281" s="7"/>
      <c r="I281" s="7"/>
    </row>
    <row r="282" spans="1:9" x14ac:dyDescent="0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x14ac:dyDescent="0.25">
      <c r="A283" s="7"/>
      <c r="B283" s="7"/>
      <c r="C283" s="7"/>
      <c r="D283" s="7"/>
      <c r="E283" s="7"/>
      <c r="F283" s="7"/>
      <c r="G283" s="7"/>
      <c r="H283" s="7"/>
      <c r="I283" s="7"/>
    </row>
    <row r="284" spans="1:9" x14ac:dyDescent="0.25">
      <c r="A284" s="7"/>
      <c r="B284" s="7"/>
      <c r="C284" s="7"/>
      <c r="D284" s="7"/>
      <c r="E284" s="7"/>
      <c r="F284" s="7"/>
      <c r="G284" s="7"/>
      <c r="H284" s="7"/>
      <c r="I284" s="7"/>
    </row>
    <row r="285" spans="1:9" x14ac:dyDescent="0.25">
      <c r="A285" s="7"/>
      <c r="B285" s="7"/>
      <c r="C285" s="7"/>
      <c r="D285" s="7"/>
      <c r="E285" s="7"/>
      <c r="F285" s="7"/>
      <c r="G285" s="7"/>
      <c r="H285" s="7"/>
      <c r="I285" s="7"/>
    </row>
    <row r="286" spans="1:9" x14ac:dyDescent="0.25">
      <c r="A286" s="7"/>
      <c r="B286" s="7"/>
      <c r="C286" s="7"/>
      <c r="D286" s="7"/>
      <c r="E286" s="7"/>
      <c r="F286" s="7"/>
      <c r="G286" s="7"/>
      <c r="H286" s="7"/>
      <c r="I286" s="7"/>
    </row>
    <row r="287" spans="1:9" x14ac:dyDescent="0.25">
      <c r="A287" s="7"/>
      <c r="B287" s="7"/>
      <c r="C287" s="7"/>
      <c r="D287" s="7"/>
      <c r="E287" s="7"/>
      <c r="F287" s="7"/>
      <c r="G287" s="7"/>
      <c r="H287" s="7"/>
      <c r="I287" s="7"/>
    </row>
    <row r="288" spans="1:9" x14ac:dyDescent="0.25">
      <c r="A288" s="7"/>
      <c r="B288" s="7"/>
      <c r="C288" s="7"/>
      <c r="D288" s="7"/>
      <c r="E288" s="7"/>
      <c r="F288" s="7"/>
      <c r="G288" s="7"/>
      <c r="H288" s="7"/>
      <c r="I288" s="7"/>
    </row>
    <row r="289" spans="1:9" x14ac:dyDescent="0.25">
      <c r="A289" s="7"/>
      <c r="B289" s="7"/>
      <c r="C289" s="7"/>
      <c r="D289" s="7"/>
      <c r="E289" s="7"/>
      <c r="F289" s="7"/>
      <c r="G289" s="7"/>
      <c r="H289" s="7"/>
      <c r="I289" s="7"/>
    </row>
    <row r="290" spans="1:9" x14ac:dyDescent="0.25">
      <c r="A290" s="7"/>
      <c r="B290" s="7"/>
      <c r="C290" s="7"/>
      <c r="D290" s="7"/>
      <c r="E290" s="7"/>
      <c r="F290" s="7"/>
      <c r="G290" s="7"/>
      <c r="H290" s="7"/>
      <c r="I290" s="7"/>
    </row>
    <row r="291" spans="1:9" x14ac:dyDescent="0.25">
      <c r="A291" s="7"/>
      <c r="B291" s="7"/>
      <c r="C291" s="7"/>
      <c r="D291" s="7"/>
      <c r="E291" s="7"/>
      <c r="F291" s="7"/>
      <c r="G291" s="7"/>
      <c r="H291" s="7"/>
      <c r="I291" s="7"/>
    </row>
    <row r="292" spans="1:9" x14ac:dyDescent="0.25">
      <c r="A292" s="7"/>
      <c r="B292" s="7"/>
      <c r="C292" s="7"/>
      <c r="D292" s="7"/>
      <c r="E292" s="7"/>
      <c r="F292" s="7"/>
      <c r="G292" s="7"/>
      <c r="H292" s="7"/>
      <c r="I292" s="7"/>
    </row>
    <row r="293" spans="1:9" x14ac:dyDescent="0.25">
      <c r="A293" s="7"/>
      <c r="B293" s="7"/>
      <c r="C293" s="7"/>
      <c r="D293" s="7"/>
      <c r="E293" s="7"/>
      <c r="F293" s="7"/>
      <c r="G293" s="7"/>
      <c r="H293" s="7"/>
      <c r="I293" s="7"/>
    </row>
    <row r="294" spans="1:9" x14ac:dyDescent="0.25">
      <c r="A294" s="7"/>
      <c r="B294" s="7"/>
      <c r="C294" s="7"/>
      <c r="D294" s="7"/>
      <c r="E294" s="7"/>
      <c r="F294" s="7"/>
      <c r="G294" s="7"/>
      <c r="H294" s="7"/>
      <c r="I294" s="7"/>
    </row>
  </sheetData>
  <mergeCells count="13">
    <mergeCell ref="F1:I2"/>
    <mergeCell ref="A5:I5"/>
    <mergeCell ref="A3:I3"/>
    <mergeCell ref="A4:I4"/>
    <mergeCell ref="A7:A8"/>
    <mergeCell ref="B7:B8"/>
    <mergeCell ref="I7:I8"/>
    <mergeCell ref="C7:C8"/>
    <mergeCell ref="D7:D8"/>
    <mergeCell ref="E7:E8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paperSize="9" scale="76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3" sqref="D13"/>
    </sheetView>
  </sheetViews>
  <sheetFormatPr defaultRowHeight="15" x14ac:dyDescent="0.25"/>
  <cols>
    <col min="2" max="2" width="26.28515625" customWidth="1"/>
    <col min="3" max="3" width="39.42578125" customWidth="1"/>
    <col min="4" max="4" width="32.42578125" customWidth="1"/>
    <col min="5" max="5" width="0.28515625" customWidth="1"/>
    <col min="6" max="7" width="9.140625" hidden="1" customWidth="1"/>
  </cols>
  <sheetData>
    <row r="1" spans="1:7" ht="54" customHeight="1" x14ac:dyDescent="0.25">
      <c r="D1" s="159" t="s">
        <v>320</v>
      </c>
      <c r="E1" s="159"/>
      <c r="F1" s="159"/>
      <c r="G1" s="159"/>
    </row>
    <row r="2" spans="1:7" ht="63" customHeight="1" x14ac:dyDescent="0.25">
      <c r="D2" s="160"/>
      <c r="E2" s="160"/>
      <c r="F2" s="160"/>
      <c r="G2" s="160"/>
    </row>
    <row r="3" spans="1:7" ht="63" customHeight="1" x14ac:dyDescent="0.25">
      <c r="B3" s="15"/>
      <c r="C3" s="15"/>
      <c r="D3" s="62"/>
    </row>
    <row r="4" spans="1:7" ht="14.25" customHeight="1" x14ac:dyDescent="0.25">
      <c r="B4" s="15"/>
      <c r="C4" s="15"/>
      <c r="D4" s="15"/>
    </row>
    <row r="5" spans="1:7" ht="75.75" customHeight="1" x14ac:dyDescent="0.25">
      <c r="B5" s="151" t="s">
        <v>295</v>
      </c>
      <c r="C5" s="151"/>
      <c r="D5" s="151"/>
    </row>
    <row r="6" spans="1:7" ht="15.75" x14ac:dyDescent="0.25">
      <c r="B6" s="150" t="s">
        <v>321</v>
      </c>
      <c r="C6" s="150"/>
      <c r="D6" s="150"/>
    </row>
    <row r="7" spans="1:7" x14ac:dyDescent="0.25">
      <c r="B7" s="15"/>
      <c r="C7" s="15"/>
      <c r="D7" s="15" t="s">
        <v>44</v>
      </c>
    </row>
    <row r="8" spans="1:7" ht="15" customHeight="1" x14ac:dyDescent="0.25">
      <c r="A8" s="157" t="s">
        <v>276</v>
      </c>
      <c r="B8" s="161" t="s">
        <v>206</v>
      </c>
      <c r="C8" s="161" t="s">
        <v>39</v>
      </c>
      <c r="D8" s="161" t="s">
        <v>298</v>
      </c>
    </row>
    <row r="9" spans="1:7" x14ac:dyDescent="0.25">
      <c r="A9" s="158"/>
      <c r="B9" s="161"/>
      <c r="C9" s="161"/>
      <c r="D9" s="161"/>
    </row>
    <row r="10" spans="1:7" x14ac:dyDescent="0.25">
      <c r="A10" s="90">
        <v>1</v>
      </c>
      <c r="B10" s="55" t="s">
        <v>42</v>
      </c>
      <c r="C10" s="55" t="s">
        <v>41</v>
      </c>
      <c r="D10" s="55" t="s">
        <v>150</v>
      </c>
    </row>
    <row r="11" spans="1:7" ht="28.5" x14ac:dyDescent="0.25">
      <c r="A11" s="91" t="s">
        <v>38</v>
      </c>
      <c r="B11" s="55" t="s">
        <v>207</v>
      </c>
      <c r="C11" s="56" t="s">
        <v>208</v>
      </c>
      <c r="D11" s="116">
        <v>77.389989999999997</v>
      </c>
    </row>
    <row r="12" spans="1:7" x14ac:dyDescent="0.25">
      <c r="A12" s="91" t="s">
        <v>38</v>
      </c>
      <c r="B12" s="39" t="s">
        <v>242</v>
      </c>
      <c r="C12" s="39" t="s">
        <v>243</v>
      </c>
      <c r="D12" s="115">
        <v>-2061.50209</v>
      </c>
    </row>
    <row r="13" spans="1:7" ht="44.25" customHeight="1" x14ac:dyDescent="0.25">
      <c r="A13" s="91" t="s">
        <v>38</v>
      </c>
      <c r="B13" s="39" t="s">
        <v>241</v>
      </c>
      <c r="C13" s="57" t="s">
        <v>244</v>
      </c>
      <c r="D13" s="115">
        <v>-2061.50209</v>
      </c>
    </row>
    <row r="14" spans="1:7" ht="42.75" customHeight="1" x14ac:dyDescent="0.25">
      <c r="A14" s="91" t="s">
        <v>38</v>
      </c>
      <c r="B14" s="39" t="s">
        <v>240</v>
      </c>
      <c r="C14" s="57" t="s">
        <v>244</v>
      </c>
      <c r="D14" s="115">
        <v>-2061.50209</v>
      </c>
    </row>
    <row r="15" spans="1:7" x14ac:dyDescent="0.25">
      <c r="A15" s="91" t="s">
        <v>38</v>
      </c>
      <c r="B15" s="39" t="s">
        <v>239</v>
      </c>
      <c r="C15" s="39" t="s">
        <v>236</v>
      </c>
      <c r="D15" s="115">
        <f>SUM(D16)</f>
        <v>2138.8920800000001</v>
      </c>
    </row>
    <row r="16" spans="1:7" ht="30" x14ac:dyDescent="0.25">
      <c r="A16" s="91" t="s">
        <v>38</v>
      </c>
      <c r="B16" s="39" t="s">
        <v>238</v>
      </c>
      <c r="C16" s="57" t="s">
        <v>235</v>
      </c>
      <c r="D16" s="115">
        <v>2138.8920800000001</v>
      </c>
    </row>
    <row r="17" spans="1:4" ht="29.25" customHeight="1" x14ac:dyDescent="0.25">
      <c r="A17" s="91" t="s">
        <v>38</v>
      </c>
      <c r="B17" s="39" t="s">
        <v>237</v>
      </c>
      <c r="C17" s="57" t="s">
        <v>235</v>
      </c>
      <c r="D17" s="115">
        <v>2138.8920800000001</v>
      </c>
    </row>
  </sheetData>
  <mergeCells count="7">
    <mergeCell ref="A8:A9"/>
    <mergeCell ref="D1:G2"/>
    <mergeCell ref="B5:D5"/>
    <mergeCell ref="B6:D6"/>
    <mergeCell ref="B8:B9"/>
    <mergeCell ref="C8:C9"/>
    <mergeCell ref="D8:D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21"/>
  <sheetViews>
    <sheetView workbookViewId="0">
      <selection activeCell="E16" sqref="E16"/>
    </sheetView>
  </sheetViews>
  <sheetFormatPr defaultRowHeight="15" x14ac:dyDescent="0.25"/>
  <cols>
    <col min="1" max="1" width="3.7109375" customWidth="1"/>
    <col min="2" max="2" width="32.7109375" customWidth="1"/>
    <col min="3" max="3" width="27.42578125" customWidth="1"/>
    <col min="4" max="4" width="32.5703125" customWidth="1"/>
    <col min="5" max="5" width="16.28515625" customWidth="1"/>
    <col min="6" max="6" width="14.140625" customWidth="1"/>
    <col min="7" max="7" width="14.28515625" customWidth="1"/>
    <col min="8" max="8" width="16.7109375" customWidth="1"/>
  </cols>
  <sheetData>
    <row r="1" spans="1:8" ht="15" customHeight="1" x14ac:dyDescent="0.25">
      <c r="F1" s="163" t="s">
        <v>322</v>
      </c>
      <c r="G1" s="163"/>
      <c r="H1" s="163"/>
    </row>
    <row r="2" spans="1:8" x14ac:dyDescent="0.25">
      <c r="A2" s="15"/>
      <c r="B2" s="15"/>
      <c r="C2" s="15"/>
      <c r="D2" s="93"/>
      <c r="E2" s="93"/>
      <c r="F2" s="163"/>
      <c r="G2" s="163"/>
      <c r="H2" s="163"/>
    </row>
    <row r="3" spans="1:8" ht="45" customHeight="1" x14ac:dyDescent="0.25">
      <c r="A3" s="15"/>
      <c r="B3" s="15"/>
      <c r="C3" s="15"/>
      <c r="D3" s="15"/>
      <c r="F3" s="163"/>
      <c r="G3" s="163"/>
      <c r="H3" s="163"/>
    </row>
    <row r="4" spans="1:8" ht="15.75" x14ac:dyDescent="0.25">
      <c r="A4" s="150" t="s">
        <v>315</v>
      </c>
      <c r="B4" s="150"/>
      <c r="C4" s="150"/>
      <c r="D4" s="150"/>
    </row>
    <row r="5" spans="1:8" x14ac:dyDescent="0.25">
      <c r="A5" s="162" t="s">
        <v>323</v>
      </c>
      <c r="B5" s="162"/>
      <c r="C5" s="162"/>
      <c r="D5" s="162"/>
    </row>
    <row r="6" spans="1:8" x14ac:dyDescent="0.25">
      <c r="A6" s="15"/>
      <c r="B6" s="15"/>
      <c r="C6" s="15"/>
      <c r="D6" s="15" t="s">
        <v>100</v>
      </c>
    </row>
    <row r="7" spans="1:8" ht="74.25" customHeight="1" x14ac:dyDescent="0.25">
      <c r="A7" s="37" t="s">
        <v>162</v>
      </c>
      <c r="B7" s="36" t="s">
        <v>163</v>
      </c>
      <c r="C7" s="36" t="s">
        <v>169</v>
      </c>
      <c r="D7" s="36" t="s">
        <v>249</v>
      </c>
      <c r="E7" s="63" t="s">
        <v>245</v>
      </c>
      <c r="F7" s="63" t="s">
        <v>246</v>
      </c>
      <c r="G7" s="63" t="s">
        <v>247</v>
      </c>
      <c r="H7" s="63" t="s">
        <v>248</v>
      </c>
    </row>
    <row r="8" spans="1:8" ht="74.25" customHeight="1" x14ac:dyDescent="0.25">
      <c r="A8" s="43" t="s">
        <v>43</v>
      </c>
      <c r="B8" s="50" t="s">
        <v>189</v>
      </c>
      <c r="C8" s="38" t="s">
        <v>229</v>
      </c>
      <c r="D8" s="139">
        <f>'№ 2 ведом. клас расходов'!G71</f>
        <v>0</v>
      </c>
      <c r="E8" s="64">
        <v>0</v>
      </c>
      <c r="F8" s="64">
        <v>0</v>
      </c>
      <c r="G8" s="138">
        <f>SUM(D8:F8)</f>
        <v>0</v>
      </c>
      <c r="H8" s="65" t="s">
        <v>291</v>
      </c>
    </row>
    <row r="9" spans="1:8" ht="74.25" customHeight="1" x14ac:dyDescent="0.25">
      <c r="A9" s="61" t="s">
        <v>42</v>
      </c>
      <c r="B9" s="25" t="s">
        <v>197</v>
      </c>
      <c r="C9" s="38" t="s">
        <v>228</v>
      </c>
      <c r="D9" s="139">
        <v>70.5</v>
      </c>
      <c r="E9" s="64">
        <v>0</v>
      </c>
      <c r="F9" s="64">
        <v>6.3</v>
      </c>
      <c r="G9" s="138">
        <v>11.91</v>
      </c>
      <c r="H9" s="65" t="s">
        <v>308</v>
      </c>
    </row>
    <row r="10" spans="1:8" ht="74.25" customHeight="1" x14ac:dyDescent="0.25">
      <c r="A10" s="61" t="s">
        <v>41</v>
      </c>
      <c r="B10" s="25" t="s">
        <v>173</v>
      </c>
      <c r="C10" s="38" t="s">
        <v>230</v>
      </c>
      <c r="D10" s="139">
        <f>'№ 2 ведом. клас расходов'!G79</f>
        <v>1003.40036</v>
      </c>
      <c r="E10" s="64">
        <v>0</v>
      </c>
      <c r="F10" s="64">
        <v>75</v>
      </c>
      <c r="G10" s="138">
        <v>13.38</v>
      </c>
      <c r="H10" s="65" t="s">
        <v>309</v>
      </c>
    </row>
    <row r="11" spans="1:8" ht="74.25" customHeight="1" x14ac:dyDescent="0.25">
      <c r="A11" s="111"/>
      <c r="B11" s="25" t="s">
        <v>173</v>
      </c>
      <c r="C11" s="38" t="s">
        <v>331</v>
      </c>
      <c r="D11" s="139">
        <f>'№ 2 ведом. клас расходов'!G82</f>
        <v>5</v>
      </c>
      <c r="E11" s="64">
        <v>0</v>
      </c>
      <c r="F11" s="64">
        <v>0</v>
      </c>
      <c r="G11" s="138">
        <f ca="1">SUM(D11:G11)</f>
        <v>0</v>
      </c>
      <c r="H11" s="65" t="s">
        <v>310</v>
      </c>
    </row>
    <row r="12" spans="1:8" ht="63.75" customHeight="1" x14ac:dyDescent="0.25">
      <c r="A12" s="51"/>
      <c r="B12" s="38" t="s">
        <v>190</v>
      </c>
      <c r="C12" s="38" t="s">
        <v>191</v>
      </c>
      <c r="D12" s="139">
        <v>0</v>
      </c>
      <c r="E12" s="64">
        <v>0</v>
      </c>
      <c r="F12" s="64">
        <v>0</v>
      </c>
      <c r="G12" s="138">
        <f>SUM(D12:F12)</f>
        <v>0</v>
      </c>
      <c r="H12" s="65"/>
    </row>
    <row r="13" spans="1:8" ht="63.75" customHeight="1" x14ac:dyDescent="0.25">
      <c r="A13" s="51" t="s">
        <v>151</v>
      </c>
      <c r="B13" s="25" t="s">
        <v>175</v>
      </c>
      <c r="C13" s="38" t="s">
        <v>234</v>
      </c>
      <c r="D13" s="139">
        <v>231</v>
      </c>
      <c r="E13" s="64">
        <v>0</v>
      </c>
      <c r="F13" s="64">
        <v>43.826610000000002</v>
      </c>
      <c r="G13" s="138">
        <v>5.27</v>
      </c>
      <c r="H13" s="65" t="s">
        <v>291</v>
      </c>
    </row>
    <row r="14" spans="1:8" ht="63.75" customHeight="1" x14ac:dyDescent="0.25">
      <c r="A14" s="61"/>
      <c r="B14" s="38" t="s">
        <v>193</v>
      </c>
      <c r="C14" s="38" t="s">
        <v>192</v>
      </c>
      <c r="D14" s="139">
        <v>0</v>
      </c>
      <c r="E14" s="64">
        <v>0</v>
      </c>
      <c r="F14" s="64"/>
      <c r="G14" s="138">
        <v>0</v>
      </c>
      <c r="H14" s="65"/>
    </row>
    <row r="15" spans="1:8" ht="63.75" customHeight="1" x14ac:dyDescent="0.25">
      <c r="A15" s="51" t="s">
        <v>198</v>
      </c>
      <c r="B15" s="38" t="s">
        <v>222</v>
      </c>
      <c r="C15" s="38" t="s">
        <v>220</v>
      </c>
      <c r="D15" s="139">
        <v>1777.77656</v>
      </c>
      <c r="E15" s="64">
        <v>0</v>
      </c>
      <c r="F15" s="64">
        <v>0</v>
      </c>
      <c r="G15" s="138">
        <v>0</v>
      </c>
      <c r="H15" s="65" t="s">
        <v>311</v>
      </c>
    </row>
    <row r="16" spans="1:8" ht="63.75" customHeight="1" x14ac:dyDescent="0.25">
      <c r="A16" s="51" t="s">
        <v>199</v>
      </c>
      <c r="B16" s="38" t="s">
        <v>194</v>
      </c>
      <c r="C16" s="38" t="s">
        <v>231</v>
      </c>
      <c r="D16" s="139">
        <v>0</v>
      </c>
      <c r="E16" s="64">
        <v>0</v>
      </c>
      <c r="F16" s="64">
        <v>0</v>
      </c>
      <c r="G16" s="138">
        <v>0</v>
      </c>
      <c r="H16" s="65" t="s">
        <v>312</v>
      </c>
    </row>
    <row r="17" spans="1:8" ht="94.5" customHeight="1" x14ac:dyDescent="0.25">
      <c r="A17" s="51" t="s">
        <v>200</v>
      </c>
      <c r="B17" s="38" t="s">
        <v>251</v>
      </c>
      <c r="C17" s="38" t="s">
        <v>195</v>
      </c>
      <c r="D17" s="139">
        <f>'№ 2 ведом. клас расходов'!G119</f>
        <v>10</v>
      </c>
      <c r="E17" s="64">
        <v>0</v>
      </c>
      <c r="F17" s="64">
        <v>0</v>
      </c>
      <c r="G17" s="138">
        <v>0</v>
      </c>
      <c r="H17" s="65" t="s">
        <v>291</v>
      </c>
    </row>
    <row r="18" spans="1:8" ht="63.75" customHeight="1" x14ac:dyDescent="0.25">
      <c r="A18" s="51" t="s">
        <v>201</v>
      </c>
      <c r="B18" s="38" t="s">
        <v>176</v>
      </c>
      <c r="C18" s="38" t="s">
        <v>313</v>
      </c>
      <c r="D18" s="139">
        <f>'№ 2 ведом. клас расходов'!G91</f>
        <v>0</v>
      </c>
      <c r="E18" s="64">
        <v>0</v>
      </c>
      <c r="F18" s="64">
        <v>0</v>
      </c>
      <c r="G18" s="138">
        <v>0</v>
      </c>
      <c r="H18" s="65" t="s">
        <v>291</v>
      </c>
    </row>
    <row r="19" spans="1:8" ht="88.5" customHeight="1" x14ac:dyDescent="0.25">
      <c r="A19" s="54" t="s">
        <v>203</v>
      </c>
      <c r="B19" s="38" t="s">
        <v>250</v>
      </c>
      <c r="C19" s="38" t="s">
        <v>232</v>
      </c>
      <c r="D19" s="139">
        <v>0</v>
      </c>
      <c r="E19" s="64">
        <v>0</v>
      </c>
      <c r="F19" s="64"/>
      <c r="G19" s="138">
        <v>0</v>
      </c>
      <c r="H19" s="65"/>
    </row>
    <row r="20" spans="1:8" ht="96" customHeight="1" x14ac:dyDescent="0.25">
      <c r="A20" s="58" t="s">
        <v>233</v>
      </c>
      <c r="B20" s="38" t="s">
        <v>252</v>
      </c>
      <c r="C20" s="38" t="s">
        <v>219</v>
      </c>
      <c r="D20" s="139">
        <v>0</v>
      </c>
      <c r="E20" s="64">
        <v>0</v>
      </c>
      <c r="F20" s="64"/>
      <c r="G20" s="138">
        <v>0</v>
      </c>
      <c r="H20" s="65"/>
    </row>
    <row r="21" spans="1:8" x14ac:dyDescent="0.25">
      <c r="A21" s="39"/>
      <c r="B21" s="40" t="s">
        <v>164</v>
      </c>
      <c r="C21" s="39"/>
      <c r="D21" s="115">
        <f>SUM(D8:D20)</f>
        <v>3097.6769199999999</v>
      </c>
      <c r="E21" s="64">
        <f>SUM(E8:E20)</f>
        <v>0</v>
      </c>
      <c r="F21" s="64">
        <f>SUM(F8:F20)</f>
        <v>125.12661</v>
      </c>
      <c r="G21" s="138">
        <v>24.79</v>
      </c>
      <c r="H21" s="64"/>
    </row>
  </sheetData>
  <mergeCells count="3">
    <mergeCell ref="A4:D4"/>
    <mergeCell ref="A5:D5"/>
    <mergeCell ref="F1:H3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C7" sqref="C7:G7"/>
    </sheetView>
  </sheetViews>
  <sheetFormatPr defaultRowHeight="15" x14ac:dyDescent="0.25"/>
  <cols>
    <col min="2" max="2" width="21.28515625" customWidth="1"/>
    <col min="3" max="3" width="12.42578125" customWidth="1"/>
    <col min="4" max="4" width="14.28515625" customWidth="1"/>
    <col min="5" max="5" width="19.140625" customWidth="1"/>
    <col min="6" max="6" width="15.85546875" customWidth="1"/>
    <col min="7" max="7" width="16.5703125" customWidth="1"/>
    <col min="8" max="8" width="18.42578125" customWidth="1"/>
  </cols>
  <sheetData>
    <row r="1" spans="2:9" ht="36" customHeight="1" x14ac:dyDescent="0.25">
      <c r="B1" s="95"/>
      <c r="G1" s="170" t="s">
        <v>324</v>
      </c>
      <c r="H1" s="163"/>
      <c r="I1" s="163"/>
    </row>
    <row r="2" spans="2:9" ht="18.75" x14ac:dyDescent="0.25">
      <c r="B2" s="95"/>
      <c r="G2" s="163"/>
      <c r="H2" s="163"/>
      <c r="I2" s="163"/>
    </row>
    <row r="3" spans="2:9" ht="42" customHeight="1" x14ac:dyDescent="0.25">
      <c r="B3" s="95"/>
      <c r="G3" s="163"/>
      <c r="H3" s="163"/>
      <c r="I3" s="163"/>
    </row>
    <row r="4" spans="2:9" ht="18.75" x14ac:dyDescent="0.25">
      <c r="B4" s="95"/>
      <c r="G4" s="108"/>
      <c r="H4" s="108"/>
    </row>
    <row r="5" spans="2:9" ht="18.75" x14ac:dyDescent="0.25">
      <c r="B5" s="95"/>
      <c r="D5" s="96" t="s">
        <v>277</v>
      </c>
    </row>
    <row r="6" spans="2:9" ht="18.75" x14ac:dyDescent="0.25">
      <c r="B6" s="95"/>
    </row>
    <row r="7" spans="2:9" ht="18.75" x14ac:dyDescent="0.25">
      <c r="B7" s="96"/>
      <c r="C7" s="169" t="s">
        <v>325</v>
      </c>
      <c r="D7" s="169"/>
      <c r="E7" s="169"/>
      <c r="F7" s="169"/>
      <c r="G7" s="169"/>
    </row>
    <row r="8" spans="2:9" ht="18.75" x14ac:dyDescent="0.25">
      <c r="B8" s="96"/>
    </row>
    <row r="9" spans="2:9" ht="18.75" x14ac:dyDescent="0.25">
      <c r="B9" s="95"/>
    </row>
    <row r="10" spans="2:9" ht="15.75" thickBot="1" x14ac:dyDescent="0.3">
      <c r="B10" s="97" t="s">
        <v>278</v>
      </c>
    </row>
    <row r="11" spans="2:9" ht="126.75" thickBot="1" x14ac:dyDescent="0.3">
      <c r="B11" s="98" t="s">
        <v>285</v>
      </c>
      <c r="C11" s="167" t="s">
        <v>279</v>
      </c>
      <c r="D11" s="168"/>
      <c r="E11" s="99" t="s">
        <v>286</v>
      </c>
      <c r="F11" s="99" t="s">
        <v>287</v>
      </c>
      <c r="G11" s="99" t="s">
        <v>288</v>
      </c>
      <c r="H11" s="99" t="s">
        <v>289</v>
      </c>
    </row>
    <row r="12" spans="2:9" ht="16.5" thickBot="1" x14ac:dyDescent="0.3">
      <c r="B12" s="105"/>
      <c r="C12" s="106" t="s">
        <v>280</v>
      </c>
      <c r="D12" s="106" t="s">
        <v>281</v>
      </c>
      <c r="E12" s="107"/>
      <c r="F12" s="107"/>
      <c r="G12" s="106"/>
      <c r="H12" s="107"/>
    </row>
    <row r="13" spans="2:9" ht="15.75" thickBot="1" x14ac:dyDescent="0.3">
      <c r="B13" s="100">
        <v>1</v>
      </c>
      <c r="C13" s="101">
        <v>2</v>
      </c>
      <c r="D13" s="101">
        <v>3</v>
      </c>
      <c r="E13" s="101">
        <v>4</v>
      </c>
      <c r="F13" s="101">
        <v>5</v>
      </c>
      <c r="G13" s="101">
        <v>6</v>
      </c>
      <c r="H13" s="101">
        <v>7</v>
      </c>
    </row>
    <row r="14" spans="2:9" ht="26.25" thickBot="1" x14ac:dyDescent="0.3">
      <c r="B14" s="100">
        <v>1</v>
      </c>
      <c r="C14" s="101"/>
      <c r="D14" s="101"/>
      <c r="E14" s="102" t="s">
        <v>282</v>
      </c>
      <c r="F14" s="109" t="s">
        <v>283</v>
      </c>
      <c r="G14" s="109">
        <v>0</v>
      </c>
      <c r="H14" s="109">
        <v>0</v>
      </c>
    </row>
    <row r="15" spans="2:9" ht="15.75" thickBot="1" x14ac:dyDescent="0.3">
      <c r="B15" s="164" t="s">
        <v>164</v>
      </c>
      <c r="C15" s="165"/>
      <c r="D15" s="165"/>
      <c r="E15" s="166"/>
      <c r="F15" s="109" t="s">
        <v>283</v>
      </c>
      <c r="G15" s="109" t="s">
        <v>283</v>
      </c>
      <c r="H15" s="109" t="s">
        <v>283</v>
      </c>
    </row>
    <row r="16" spans="2:9" ht="18.75" x14ac:dyDescent="0.25">
      <c r="B16" s="104"/>
    </row>
    <row r="17" spans="2:2" ht="15.75" x14ac:dyDescent="0.25">
      <c r="B17" s="103"/>
    </row>
    <row r="18" spans="2:2" ht="15.75" x14ac:dyDescent="0.25">
      <c r="B18" s="103"/>
    </row>
    <row r="19" spans="2:2" ht="15.75" x14ac:dyDescent="0.25">
      <c r="B19" s="103"/>
    </row>
    <row r="20" spans="2:2" ht="15.75" x14ac:dyDescent="0.25">
      <c r="B20" s="103" t="s">
        <v>284</v>
      </c>
    </row>
    <row r="21" spans="2:2" ht="15.75" x14ac:dyDescent="0.25">
      <c r="B21" s="103"/>
    </row>
  </sheetData>
  <mergeCells count="4">
    <mergeCell ref="B15:E15"/>
    <mergeCell ref="C11:D11"/>
    <mergeCell ref="C7:G7"/>
    <mergeCell ref="G1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F13" sqref="F13"/>
    </sheetView>
  </sheetViews>
  <sheetFormatPr defaultRowHeight="15" x14ac:dyDescent="0.25"/>
  <cols>
    <col min="2" max="2" width="31.140625" customWidth="1"/>
    <col min="3" max="3" width="29" customWidth="1"/>
    <col min="4" max="4" width="25.85546875" customWidth="1"/>
    <col min="5" max="5" width="22" customWidth="1"/>
    <col min="6" max="6" width="24" customWidth="1"/>
  </cols>
  <sheetData>
    <row r="1" spans="2:6" ht="18.75" x14ac:dyDescent="0.3">
      <c r="B1" s="70"/>
      <c r="C1" s="71"/>
      <c r="D1" s="171" t="s">
        <v>326</v>
      </c>
      <c r="E1" s="171"/>
      <c r="F1" s="171"/>
    </row>
    <row r="2" spans="2:6" ht="18.75" x14ac:dyDescent="0.3">
      <c r="B2" s="70"/>
      <c r="C2" s="71"/>
      <c r="D2" s="171"/>
      <c r="E2" s="171"/>
      <c r="F2" s="171"/>
    </row>
    <row r="3" spans="2:6" ht="18.75" x14ac:dyDescent="0.3">
      <c r="B3" s="71"/>
      <c r="C3" s="71"/>
      <c r="D3" s="171"/>
      <c r="E3" s="171"/>
      <c r="F3" s="171"/>
    </row>
    <row r="4" spans="2:6" ht="18.75" x14ac:dyDescent="0.3">
      <c r="B4" s="71"/>
      <c r="C4" s="71"/>
      <c r="D4" s="171"/>
      <c r="E4" s="171"/>
      <c r="F4" s="171"/>
    </row>
    <row r="5" spans="2:6" ht="18.75" x14ac:dyDescent="0.3">
      <c r="B5" s="71"/>
      <c r="C5" s="71"/>
      <c r="D5" s="71"/>
      <c r="E5" s="71"/>
      <c r="F5" s="71"/>
    </row>
    <row r="6" spans="2:6" ht="26.25" customHeight="1" x14ac:dyDescent="0.25">
      <c r="B6" s="172" t="s">
        <v>327</v>
      </c>
      <c r="C6" s="173"/>
      <c r="D6" s="173"/>
      <c r="E6" s="173"/>
      <c r="F6" s="173"/>
    </row>
    <row r="7" spans="2:6" x14ac:dyDescent="0.25">
      <c r="B7" s="173"/>
      <c r="C7" s="173"/>
      <c r="D7" s="173"/>
      <c r="E7" s="173"/>
      <c r="F7" s="173"/>
    </row>
    <row r="8" spans="2:6" ht="18.75" x14ac:dyDescent="0.3">
      <c r="B8" s="72"/>
      <c r="C8" s="72"/>
      <c r="D8" s="72"/>
      <c r="E8" s="72"/>
      <c r="F8" s="72"/>
    </row>
    <row r="9" spans="2:6" ht="19.5" thickBot="1" x14ac:dyDescent="0.35">
      <c r="B9" s="73"/>
      <c r="C9" s="73"/>
      <c r="D9" s="73"/>
      <c r="E9" s="73"/>
      <c r="F9" s="74" t="s">
        <v>256</v>
      </c>
    </row>
    <row r="10" spans="2:6" ht="67.5" customHeight="1" thickBot="1" x14ac:dyDescent="0.3">
      <c r="B10" s="75" t="s">
        <v>206</v>
      </c>
      <c r="C10" s="76" t="s">
        <v>257</v>
      </c>
      <c r="D10" s="76" t="s">
        <v>258</v>
      </c>
      <c r="E10" s="76" t="s">
        <v>259</v>
      </c>
      <c r="F10" s="76" t="s">
        <v>260</v>
      </c>
    </row>
    <row r="11" spans="2:6" ht="120" customHeight="1" thickBot="1" x14ac:dyDescent="0.3">
      <c r="B11" s="77" t="s">
        <v>292</v>
      </c>
      <c r="C11" s="81" t="s">
        <v>261</v>
      </c>
      <c r="D11" s="136">
        <v>303.95800000000003</v>
      </c>
      <c r="E11" s="136">
        <v>0</v>
      </c>
      <c r="F11" s="133">
        <f>(E11/D11)*100</f>
        <v>0</v>
      </c>
    </row>
    <row r="12" spans="2:6" ht="105.75" customHeight="1" thickBot="1" x14ac:dyDescent="0.3">
      <c r="B12" s="84" t="s">
        <v>265</v>
      </c>
      <c r="C12" s="85" t="s">
        <v>166</v>
      </c>
      <c r="D12" s="131">
        <v>2208.0207300000002</v>
      </c>
      <c r="E12" s="131">
        <v>0</v>
      </c>
      <c r="F12" s="134">
        <f>E12/D12*100</f>
        <v>0</v>
      </c>
    </row>
    <row r="13" spans="2:6" ht="143.25" customHeight="1" thickBot="1" x14ac:dyDescent="0.35">
      <c r="B13" s="82" t="s">
        <v>266</v>
      </c>
      <c r="C13" s="83" t="s">
        <v>136</v>
      </c>
      <c r="D13" s="137">
        <v>137.19999999999999</v>
      </c>
      <c r="E13" s="137">
        <v>21.568470000000001</v>
      </c>
      <c r="F13" s="135">
        <f>E13/D13*100</f>
        <v>15.720459183673471</v>
      </c>
    </row>
    <row r="14" spans="2:6" ht="15.75" thickBot="1" x14ac:dyDescent="0.3">
      <c r="B14" s="174" t="s">
        <v>267</v>
      </c>
      <c r="C14" s="175" t="s">
        <v>262</v>
      </c>
      <c r="D14" s="178">
        <v>16.533860000000001</v>
      </c>
      <c r="E14" s="179">
        <v>0</v>
      </c>
      <c r="F14" s="180">
        <f>E14*100/D14</f>
        <v>0</v>
      </c>
    </row>
    <row r="15" spans="2:6" ht="15.75" thickBot="1" x14ac:dyDescent="0.3">
      <c r="B15" s="174"/>
      <c r="C15" s="176"/>
      <c r="D15" s="179"/>
      <c r="E15" s="179"/>
      <c r="F15" s="180"/>
    </row>
    <row r="16" spans="2:6" ht="15.75" thickBot="1" x14ac:dyDescent="0.3">
      <c r="B16" s="174"/>
      <c r="C16" s="177"/>
      <c r="D16" s="179"/>
      <c r="E16" s="179"/>
      <c r="F16" s="180"/>
    </row>
    <row r="17" spans="2:6" ht="90.75" customHeight="1" thickBot="1" x14ac:dyDescent="0.3">
      <c r="B17" s="75" t="s">
        <v>268</v>
      </c>
      <c r="C17" s="78" t="s">
        <v>263</v>
      </c>
      <c r="D17" s="131">
        <v>0</v>
      </c>
      <c r="E17" s="131">
        <v>0</v>
      </c>
      <c r="F17" s="135" t="e">
        <f>E17*100/D17</f>
        <v>#DIV/0!</v>
      </c>
    </row>
    <row r="18" spans="2:6" ht="19.5" thickBot="1" x14ac:dyDescent="0.3">
      <c r="B18" s="79"/>
      <c r="C18" s="80" t="s">
        <v>264</v>
      </c>
      <c r="D18" s="132">
        <f>SUM(D11:D17)</f>
        <v>2665.7125900000001</v>
      </c>
      <c r="E18" s="132">
        <f>SUM(E11:E17)</f>
        <v>21.568470000000001</v>
      </c>
      <c r="F18" s="130">
        <f>E18/D18*100</f>
        <v>0.80910710632911864</v>
      </c>
    </row>
    <row r="19" spans="2:6" ht="18.75" x14ac:dyDescent="0.3">
      <c r="B19" s="70"/>
      <c r="C19" s="70"/>
      <c r="D19" s="70"/>
      <c r="E19" s="70"/>
      <c r="F19" s="70"/>
    </row>
    <row r="20" spans="2:6" ht="18.75" x14ac:dyDescent="0.3">
      <c r="B20" s="70"/>
      <c r="C20" s="70"/>
      <c r="D20" s="70"/>
      <c r="E20" s="70"/>
      <c r="F20" s="70"/>
    </row>
  </sheetData>
  <mergeCells count="7">
    <mergeCell ref="D1:F4"/>
    <mergeCell ref="B6:F7"/>
    <mergeCell ref="B14:B16"/>
    <mergeCell ref="C14:C16"/>
    <mergeCell ref="D14:D16"/>
    <mergeCell ref="E14:E16"/>
    <mergeCell ref="F14:F16"/>
  </mergeCells>
  <pageMargins left="0.31496062992125984" right="0.31496062992125984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3" sqref="F13"/>
    </sheetView>
  </sheetViews>
  <sheetFormatPr defaultRowHeight="15" x14ac:dyDescent="0.25"/>
  <cols>
    <col min="2" max="2" width="27.140625" customWidth="1"/>
    <col min="3" max="3" width="37.7109375" customWidth="1"/>
    <col min="4" max="4" width="24.42578125" customWidth="1"/>
    <col min="5" max="5" width="21" customWidth="1"/>
    <col min="6" max="6" width="20.85546875" customWidth="1"/>
    <col min="7" max="7" width="0.5703125" customWidth="1"/>
  </cols>
  <sheetData>
    <row r="1" spans="1:7" ht="15" customHeight="1" x14ac:dyDescent="0.25">
      <c r="E1" s="171" t="s">
        <v>328</v>
      </c>
      <c r="F1" s="171"/>
      <c r="G1" s="171"/>
    </row>
    <row r="2" spans="1:7" ht="15" customHeight="1" x14ac:dyDescent="0.25">
      <c r="E2" s="171"/>
      <c r="F2" s="171"/>
      <c r="G2" s="171"/>
    </row>
    <row r="3" spans="1:7" ht="15" customHeight="1" x14ac:dyDescent="0.25">
      <c r="E3" s="171"/>
      <c r="F3" s="171"/>
      <c r="G3" s="171"/>
    </row>
    <row r="4" spans="1:7" ht="58.5" customHeight="1" x14ac:dyDescent="0.3">
      <c r="B4" s="71"/>
      <c r="C4" s="71"/>
      <c r="D4" s="71"/>
      <c r="E4" s="171"/>
      <c r="F4" s="171"/>
      <c r="G4" s="171"/>
    </row>
    <row r="5" spans="1:7" ht="13.5" customHeight="1" x14ac:dyDescent="0.3">
      <c r="B5" s="71"/>
      <c r="C5" s="71"/>
      <c r="D5" s="71"/>
      <c r="E5" s="94"/>
      <c r="F5" s="94"/>
      <c r="G5" s="94"/>
    </row>
    <row r="6" spans="1:7" ht="13.5" customHeight="1" x14ac:dyDescent="0.3">
      <c r="B6" s="71"/>
      <c r="C6" s="71"/>
      <c r="D6" s="71"/>
      <c r="E6" s="94"/>
      <c r="F6" s="94"/>
      <c r="G6" s="94"/>
    </row>
    <row r="7" spans="1:7" ht="22.5" customHeight="1" x14ac:dyDescent="0.25">
      <c r="B7" s="172" t="s">
        <v>329</v>
      </c>
      <c r="C7" s="173"/>
      <c r="D7" s="173"/>
      <c r="E7" s="173"/>
      <c r="F7" s="173"/>
    </row>
    <row r="8" spans="1:7" ht="48" customHeight="1" x14ac:dyDescent="0.25">
      <c r="B8" s="173"/>
      <c r="C8" s="173"/>
      <c r="D8" s="173"/>
      <c r="E8" s="173"/>
      <c r="F8" s="173"/>
    </row>
    <row r="9" spans="1:7" ht="18.75" x14ac:dyDescent="0.3">
      <c r="B9" s="72"/>
      <c r="C9" s="72"/>
      <c r="D9" s="72"/>
      <c r="E9" s="72"/>
      <c r="F9" s="72"/>
    </row>
    <row r="10" spans="1:7" ht="19.5" thickBot="1" x14ac:dyDescent="0.35">
      <c r="B10" s="73"/>
      <c r="C10" s="73"/>
      <c r="D10" s="73"/>
      <c r="E10" s="73"/>
      <c r="F10" s="74" t="s">
        <v>256</v>
      </c>
    </row>
    <row r="11" spans="1:7" ht="59.25" customHeight="1" thickBot="1" x14ac:dyDescent="0.3">
      <c r="B11" s="75" t="s">
        <v>162</v>
      </c>
      <c r="C11" s="76" t="s">
        <v>273</v>
      </c>
      <c r="D11" s="76" t="s">
        <v>258</v>
      </c>
      <c r="E11" s="76" t="s">
        <v>259</v>
      </c>
      <c r="F11" s="76" t="s">
        <v>260</v>
      </c>
    </row>
    <row r="12" spans="1:7" ht="125.25" customHeight="1" thickBot="1" x14ac:dyDescent="0.3">
      <c r="A12" s="86"/>
      <c r="B12" s="75">
        <v>1</v>
      </c>
      <c r="C12" s="87" t="s">
        <v>274</v>
      </c>
      <c r="D12" s="131">
        <v>12</v>
      </c>
      <c r="E12" s="131">
        <v>0</v>
      </c>
      <c r="F12" s="130">
        <f>E12/D12*100</f>
        <v>0</v>
      </c>
    </row>
    <row r="13" spans="1:7" ht="150" customHeight="1" thickBot="1" x14ac:dyDescent="0.3">
      <c r="A13" s="86"/>
      <c r="B13" s="79">
        <v>2</v>
      </c>
      <c r="C13" s="88" t="s">
        <v>275</v>
      </c>
      <c r="D13" s="132">
        <v>2913.8</v>
      </c>
      <c r="E13" s="132">
        <v>242.81685999999999</v>
      </c>
      <c r="F13" s="130">
        <f>E13/D13*100</f>
        <v>8.3333399684261096</v>
      </c>
    </row>
    <row r="14" spans="1:7" ht="19.5" thickBot="1" x14ac:dyDescent="0.3">
      <c r="A14" s="86"/>
      <c r="B14" s="79"/>
      <c r="C14" s="80" t="s">
        <v>264</v>
      </c>
      <c r="D14" s="132">
        <f>SUM(D12:D13)</f>
        <v>2925.8</v>
      </c>
      <c r="E14" s="132">
        <f>SUM(E12:E13)</f>
        <v>242.81685999999999</v>
      </c>
      <c r="F14" s="113">
        <f>E14/D14*100</f>
        <v>8.2991612550413549</v>
      </c>
    </row>
  </sheetData>
  <mergeCells count="2">
    <mergeCell ref="B7:F8"/>
    <mergeCell ref="E1:G4"/>
  </mergeCells>
  <pageMargins left="0.19685039370078741" right="0.1968503937007874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1(доходы)</vt:lpstr>
      <vt:lpstr>№ 2 ведом. клас расходов</vt:lpstr>
      <vt:lpstr>приложение №3 ист внут фин</vt:lpstr>
      <vt:lpstr>№4</vt:lpstr>
      <vt:lpstr>№5</vt:lpstr>
      <vt:lpstr>№6</vt:lpstr>
      <vt:lpstr>№7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2021-11-07T02:46:03Z</dcterms:modified>
</cp:coreProperties>
</file>